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<sst xmlns="http://schemas.openxmlformats.org/spreadsheetml/2006/main" count="285" uniqueCount="209">
  <si>
    <t>Rodzaj mienia</t>
  </si>
  <si>
    <t>Wartość inwentarzowa  na dzień 10.11.2006r</t>
  </si>
  <si>
    <t>Przychód</t>
  </si>
  <si>
    <t>Rozchód</t>
  </si>
  <si>
    <t>GRUNTY</t>
  </si>
  <si>
    <t>BUDYNKI I LOKALE</t>
  </si>
  <si>
    <t>w tym;</t>
  </si>
  <si>
    <t>SUW Siennica</t>
  </si>
  <si>
    <t>SUW Nowy Zglechów</t>
  </si>
  <si>
    <t>OBIEKTY INŻYNIERII LĄDOWEJ I WODNEJ</t>
  </si>
  <si>
    <t>w tym:</t>
  </si>
  <si>
    <t>Sieć wodociągowa z przyłączami Zglechów, Nowy Zglechów ,Siodło</t>
  </si>
  <si>
    <t>Sieć wodociągowa Kąty</t>
  </si>
  <si>
    <t>Sieć wodociągowa Siennica</t>
  </si>
  <si>
    <t>Sieć wodociągowa Pogorzel, Nowa Pogorzel</t>
  </si>
  <si>
    <t>Sieć wodociągowa Zaków</t>
  </si>
  <si>
    <t>Sieć wodociągowa  Świętochy</t>
  </si>
  <si>
    <t>Sieć wodociągowa Grzebowilk</t>
  </si>
  <si>
    <t>Sieć wodociągowa Bestwiny</t>
  </si>
  <si>
    <t>Sieć wodociągowa Dzielnik,Nowodzielnik</t>
  </si>
  <si>
    <t>Sieć wodociągowa Zalesie,Dąbrowa,Nowe Zalesie,Gągolina</t>
  </si>
  <si>
    <t>Sieć wodociągowa  Drożdżówka I etap</t>
  </si>
  <si>
    <t>Sieć wodociągowa  Drożdżówka II etap</t>
  </si>
  <si>
    <t>Sieć wodociągowa  Wojciechówka</t>
  </si>
  <si>
    <t>Sieć wodociągowa  Łękawica</t>
  </si>
  <si>
    <t>Sieć wodociągowa  Swoboda</t>
  </si>
  <si>
    <t>Sieć wodociągowa  Kosminy-Lasomin</t>
  </si>
  <si>
    <t>Sieć wodociągowa Boża Wola</t>
  </si>
  <si>
    <t>Sieć wodociągowa Dłużew-Majdan</t>
  </si>
  <si>
    <t>Sieć wodociągowa Starogród I etap</t>
  </si>
  <si>
    <t>Studnia kopana Siennica</t>
  </si>
  <si>
    <t>Studnia podstawowa  SUW Zglechów</t>
  </si>
  <si>
    <t>Studnia awaryjna SUW Zglechów</t>
  </si>
  <si>
    <t>Studnia podstawowa SUW Siennica</t>
  </si>
  <si>
    <t>Studnia awaryjna SUW Siennica</t>
  </si>
  <si>
    <t>MASZYNY,URZĄDZENIA  I APARATY OGÓLNEGO ZASTOSOWANIA</t>
  </si>
  <si>
    <t>Pompa SUW Siennica</t>
  </si>
  <si>
    <t>Pompa SUW Nowy  Zglechów</t>
  </si>
  <si>
    <t>OGÓŁEM:</t>
  </si>
  <si>
    <t xml:space="preserve">INFORMACJA O STANIE MIENIA KOMUNALNEGO
W GMINIE SIENNICA
STAN NA DZIEŃ 31.10.2007R 
</t>
  </si>
  <si>
    <t>ROLNICTWO I ŁOWICTWO</t>
  </si>
  <si>
    <t xml:space="preserve"> </t>
  </si>
  <si>
    <t>Wartość inwentarzowa na dzień 31.10.2007r</t>
  </si>
  <si>
    <t>TRANSPORT I ŁĄCZNOŚĆ</t>
  </si>
  <si>
    <t>wiata przystankowa Wiśniówka</t>
  </si>
  <si>
    <t>wiata przystankowa Grzebowilk</t>
  </si>
  <si>
    <t>wuata przystankowa Zglechów</t>
  </si>
  <si>
    <t>przystanek Żaków</t>
  </si>
  <si>
    <t>przystanek Drożdżówka</t>
  </si>
  <si>
    <t>przystanek Siennica</t>
  </si>
  <si>
    <t>przystanek Pogorzel</t>
  </si>
  <si>
    <t>oświetlenie uliczne Majdan</t>
  </si>
  <si>
    <t>nawierzchnia drogi  Stara Siennica</t>
  </si>
  <si>
    <t xml:space="preserve">         //                       Zalesie</t>
  </si>
  <si>
    <t xml:space="preserve">        //                        Kąty</t>
  </si>
  <si>
    <t xml:space="preserve">         //                       Bestwiny</t>
  </si>
  <si>
    <t xml:space="preserve">        //                        Starawieś</t>
  </si>
  <si>
    <t xml:space="preserve">         //                       Kośminy</t>
  </si>
  <si>
    <t xml:space="preserve">         //                       Świętochy</t>
  </si>
  <si>
    <t xml:space="preserve">        //                        Nowa Pogorzel</t>
  </si>
  <si>
    <t xml:space="preserve">        //                        Krzywica                          </t>
  </si>
  <si>
    <t xml:space="preserve">        //                        Swoboda </t>
  </si>
  <si>
    <t xml:space="preserve">       //                         Nowy Starogród</t>
  </si>
  <si>
    <t xml:space="preserve">      //                          Starogród</t>
  </si>
  <si>
    <t xml:space="preserve">        //                   Krzywica-Łękawica</t>
  </si>
  <si>
    <t xml:space="preserve">       //                    Kąty</t>
  </si>
  <si>
    <t xml:space="preserve">      //                     Siennica  ul.Gnoińskich</t>
  </si>
  <si>
    <t xml:space="preserve">      //                     Siennica  ul.Szkolna      </t>
  </si>
  <si>
    <t xml:space="preserve">     //                      Siennica –podjazd pod gminę</t>
  </si>
  <si>
    <t xml:space="preserve">    //                       Łękawica</t>
  </si>
  <si>
    <t xml:space="preserve">  //                         Kośminy-Lasomin</t>
  </si>
  <si>
    <t xml:space="preserve">    //                       ul.Ogrodowa, Nowa w Siennicy</t>
  </si>
  <si>
    <t>ADMINISTRACJA</t>
  </si>
  <si>
    <t xml:space="preserve"> BUDYNKI I LOKALE</t>
  </si>
  <si>
    <t xml:space="preserve"> Budynek administracyjny UG</t>
  </si>
  <si>
    <t>KOTŁY I MASZYNY ENERGETYCZNE</t>
  </si>
  <si>
    <t xml:space="preserve"> Kotłownia olejowa UG</t>
  </si>
  <si>
    <t xml:space="preserve"> zestawy komputerowe , drukarki, urządzenia do ewidencji wody, odpadów </t>
  </si>
  <si>
    <t>URZĄDZENIA TECHNICZNE</t>
  </si>
  <si>
    <t>fax</t>
  </si>
  <si>
    <t>system alarmowy</t>
  </si>
  <si>
    <t>centrala telefoniczna</t>
  </si>
  <si>
    <t>ŚRODKI TRANSPORTU</t>
  </si>
  <si>
    <t xml:space="preserve"> samochód osobowy  Polonez</t>
  </si>
  <si>
    <t>NARZEDZIA,PRZYRZĄDY,RUCHOMOŚCI I WYPOSAŻENIE</t>
  </si>
  <si>
    <t>kserokopiarka</t>
  </si>
  <si>
    <t>kserokopiarka /Gminne Centrum Informacji/</t>
  </si>
  <si>
    <t>kasa metalowa</t>
  </si>
  <si>
    <t>BEZPIECZEŃSTWO PUBLICZNE OCHRONA P.POŻAROWA</t>
  </si>
  <si>
    <t>w tym :</t>
  </si>
  <si>
    <t>STRAŻNICE</t>
  </si>
  <si>
    <t>Grzebowilk</t>
  </si>
  <si>
    <t>Siennica</t>
  </si>
  <si>
    <t>Wólka Dł.,</t>
  </si>
  <si>
    <t>Żaków</t>
  </si>
  <si>
    <t>Zglechów</t>
  </si>
  <si>
    <t>Pogorzel</t>
  </si>
  <si>
    <t>Łękawica</t>
  </si>
  <si>
    <t>Dzielnik</t>
  </si>
  <si>
    <t>Starogród</t>
  </si>
  <si>
    <t xml:space="preserve"> w tym:</t>
  </si>
  <si>
    <t>zbiornik p.poż Łękawica</t>
  </si>
  <si>
    <t xml:space="preserve">         //             Siennica</t>
  </si>
  <si>
    <t xml:space="preserve"> Przyłącze gazowe OSP Grzebowilk</t>
  </si>
  <si>
    <t xml:space="preserve"> Pompa szlamowa  OSP Siennica</t>
  </si>
  <si>
    <t>radiotelefon OSP Siennica</t>
  </si>
  <si>
    <t>system selektywnego wywoływania OSP Siennica</t>
  </si>
  <si>
    <t>motopompa  pływająca OSP Siennica</t>
  </si>
  <si>
    <t xml:space="preserve"> samochód bojowy  Żuk OSP Siennica</t>
  </si>
  <si>
    <t xml:space="preserve"> samochód bojowy STAR OSP Siennica</t>
  </si>
  <si>
    <t xml:space="preserve">           //                   STAR OSPŁękawica</t>
  </si>
  <si>
    <t xml:space="preserve">           //                   ŻUK OSP Żaków</t>
  </si>
  <si>
    <t xml:space="preserve">           //                   STAR/  MAGIRUS OSP Pogorzel</t>
  </si>
  <si>
    <t xml:space="preserve">           //                   STAR OSP Grzebowilk</t>
  </si>
  <si>
    <t xml:space="preserve">          //                    JELCZ OSP Zglechów</t>
  </si>
  <si>
    <t xml:space="preserve">         //                     STAR  OSP Starogród</t>
  </si>
  <si>
    <t xml:space="preserve">         //                     ŻUK     OSP Starogród</t>
  </si>
  <si>
    <t xml:space="preserve">         //                     JELCZ  OSP Dzielnik        </t>
  </si>
  <si>
    <t>-</t>
  </si>
  <si>
    <t>* sprostowanie</t>
  </si>
  <si>
    <t>OŚWIATA</t>
  </si>
  <si>
    <t>Teren szkoły NSP w Dłużewie</t>
  </si>
  <si>
    <t>Budynek szkoły  NSP w Dłużewie</t>
  </si>
  <si>
    <t>Autobus szkolny</t>
  </si>
  <si>
    <t>PUBLICZNA SZKOŁA PODSTAWOWA W GRZEBOWILKU</t>
  </si>
  <si>
    <t>Działka szkolna</t>
  </si>
  <si>
    <t>Budynek szkoły</t>
  </si>
  <si>
    <t>Kotłownia gazowa</t>
  </si>
  <si>
    <t>Kserokopiarka</t>
  </si>
  <si>
    <t>PUBLICZNA SZKOŁA PODSTAWOWA W NOWEJ POGORZELI</t>
  </si>
  <si>
    <t>Kotły grzejne</t>
  </si>
  <si>
    <t>PUBLICZNA SZKOŁA PODSTAWOWA W  SIENNICY</t>
  </si>
  <si>
    <t>Hala sportowa</t>
  </si>
  <si>
    <t>Chodnik do szkoły</t>
  </si>
  <si>
    <t>Kotłownia olejowa</t>
  </si>
  <si>
    <t>Komputery</t>
  </si>
  <si>
    <t>Kosiarka</t>
  </si>
  <si>
    <t>Urządzenie  sygnalizujące –szkoła</t>
  </si>
  <si>
    <t>Urządzenie sygnalizujące -hala</t>
  </si>
  <si>
    <t>Nagłośnienie hali sportowej</t>
  </si>
  <si>
    <t>Drabiny gimnastyczne</t>
  </si>
  <si>
    <t>Kosz główny</t>
  </si>
  <si>
    <t>Sprzęt sportowy</t>
  </si>
  <si>
    <t>Siatki zabezpieczające halę sportową</t>
  </si>
  <si>
    <t>Sprzęt sportowy wielofunkcyjny</t>
  </si>
  <si>
    <t>Siłownia</t>
  </si>
  <si>
    <t>Automat szorująco-suszący-hala</t>
  </si>
  <si>
    <t>Wyposażenie hali sportowej /krzesła, scena,projektor/</t>
  </si>
  <si>
    <t>Tablica informująca wyniki sportowe</t>
  </si>
  <si>
    <t>PUBLICZNA SZKOŁA PODSTAWOWA W  STAROGRODZIE</t>
  </si>
  <si>
    <t>Odzelaziacz</t>
  </si>
  <si>
    <t>PUBLICZNA SZKOŁA PODSTAWOWA W  NOWYM ZGLECHOWIE</t>
  </si>
  <si>
    <t>Budynek gospodarczy</t>
  </si>
  <si>
    <t>Budynek mieszkalny</t>
  </si>
  <si>
    <t>Zbiornik gazowy ciśnieniowy</t>
  </si>
  <si>
    <t>ZESPÓŁ SZKÓŁ W ŻAKOWIE</t>
  </si>
  <si>
    <t>Ogrodzenie</t>
  </si>
  <si>
    <t>Urządzenie  sygnalizujące</t>
  </si>
  <si>
    <t>Patelnia</t>
  </si>
  <si>
    <t>GMINNE PRZEDSZKOLE W SIENNICY</t>
  </si>
  <si>
    <t xml:space="preserve">Działka  </t>
  </si>
  <si>
    <t>Budynek przedszkola</t>
  </si>
  <si>
    <t>Zmywarka</t>
  </si>
  <si>
    <t>Chodnik</t>
  </si>
  <si>
    <t>OCHRONA ZDROWIA</t>
  </si>
  <si>
    <t>Działka</t>
  </si>
  <si>
    <t>Budynek Ośrodka Zdrowia  w Siennicy</t>
  </si>
  <si>
    <t>Drogi ,place chodniki, osadnik ścieków, wiata</t>
  </si>
  <si>
    <t xml:space="preserve">Kotłownia olejowa  </t>
  </si>
  <si>
    <t xml:space="preserve">Zestaw komputerowy  </t>
  </si>
  <si>
    <t>System alarmowy</t>
  </si>
  <si>
    <t>OPIEKA SPOŁECZNA</t>
  </si>
  <si>
    <t>Barakowóz szt 2</t>
  </si>
  <si>
    <t xml:space="preserve">Zestawy  komputerowe szt 3  </t>
  </si>
  <si>
    <t>GOSPODARKA MIESZKANIOWA</t>
  </si>
  <si>
    <t>Działki</t>
  </si>
  <si>
    <t>Budynki po PSP Łękawica</t>
  </si>
  <si>
    <t>Budynek mieszkalny przy ZOZ</t>
  </si>
  <si>
    <t>Studnia głębiniowa</t>
  </si>
  <si>
    <t>GOSPODARKA KOMUNALNA I OCHRONA ŚRODOWISKA</t>
  </si>
  <si>
    <t>Działki – weterynaria, oczyszczalnia, cmentarz komunalny, składowisko odpadów, strefa ochronna wysypiska, skwer</t>
  </si>
  <si>
    <t xml:space="preserve"> Budynek kliniczny WET</t>
  </si>
  <si>
    <t>Garaże WET</t>
  </si>
  <si>
    <t>Oczyszczalnia</t>
  </si>
  <si>
    <t>Budynki zlewni mleka</t>
  </si>
  <si>
    <t>Bestwiny, Żaków, Starogród,  Wólka Dł, Nowodwór,Siennica</t>
  </si>
  <si>
    <t>Świetlica Żaków/stara szkoła/</t>
  </si>
  <si>
    <t>Świetlica Dłużew</t>
  </si>
  <si>
    <t>linia niskiego napięcia  zasilająca wysypisko</t>
  </si>
  <si>
    <t>ogrodzenie WET</t>
  </si>
  <si>
    <t>sieć kanalizacyjna I etap osiedle Kołbielska</t>
  </si>
  <si>
    <t>sieć kanalizacyjna II etap osiedle ulica Nowa</t>
  </si>
  <si>
    <t>szalet cmentarz komunalny</t>
  </si>
  <si>
    <t>gazociąg Grzebowilk</t>
  </si>
  <si>
    <t>składowisko odpadów komunalnych</t>
  </si>
  <si>
    <t>waga na składowisku odpadów komunalnych</t>
  </si>
  <si>
    <t>dmuchawa oczyszczalnia szt 2</t>
  </si>
  <si>
    <t>pompa szt 2</t>
  </si>
  <si>
    <t>spycharka DT</t>
  </si>
  <si>
    <t>Kontenery szt 4</t>
  </si>
  <si>
    <t>GMINNA BIBLIOTEKA W  SIENNICY</t>
  </si>
  <si>
    <t xml:space="preserve">Budynek  </t>
  </si>
  <si>
    <t>KULTURA FIZYCZNA I SPORT</t>
  </si>
  <si>
    <t>Boisko sportowe</t>
  </si>
  <si>
    <t>Wyposażenie stadionu, bieżnia</t>
  </si>
  <si>
    <t xml:space="preserve">OPROGRAMOWANIE  </t>
  </si>
  <si>
    <t xml:space="preserve"> oprogramowanie</t>
  </si>
  <si>
    <t xml:space="preserve">RAZEM:   </t>
  </si>
  <si>
    <t xml:space="preserve">Siennica dn,10.11.2007r 
Sporządziła: Danuta Zwierz
                     Z-ca Skarbnika Gminy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</si>
</sst>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Czcionka tekstu podstawowego"/>
      <family val="0"/>
    </font>
    <font>
      <b/>
      <i/>
      <u val="single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u val="single"/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5" fillId="0" borderId="13" xfId="0" applyFont="1" applyBorder="1" applyAlignment="1">
      <alignment horizontal="right" vertical="top" wrapText="1"/>
    </xf>
    <xf numFmtId="0" fontId="1" fillId="0" borderId="14" xfId="0" applyFont="1" applyBorder="1" applyAlignment="1">
      <alignment vertical="top" wrapText="1"/>
    </xf>
    <xf numFmtId="0" fontId="5" fillId="0" borderId="15" xfId="0" applyFont="1" applyBorder="1" applyAlignment="1">
      <alignment horizontal="right" vertical="top" wrapText="1"/>
    </xf>
    <xf numFmtId="0" fontId="6" fillId="0" borderId="15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7" fillId="0" borderId="15" xfId="0" applyFont="1" applyBorder="1" applyAlignment="1">
      <alignment horizontal="right" vertical="top" wrapText="1"/>
    </xf>
    <xf numFmtId="0" fontId="1" fillId="0" borderId="15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13" xfId="0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8" fillId="0" borderId="0" xfId="0" applyFont="1" applyAlignment="1">
      <alignment/>
    </xf>
    <xf numFmtId="0" fontId="1" fillId="0" borderId="16" xfId="0" applyFont="1" applyBorder="1" applyAlignment="1">
      <alignment vertical="top" wrapText="1"/>
    </xf>
    <xf numFmtId="0" fontId="5" fillId="0" borderId="17" xfId="0" applyFont="1" applyBorder="1" applyAlignment="1">
      <alignment horizontal="right" vertical="top" wrapText="1"/>
    </xf>
    <xf numFmtId="0" fontId="1" fillId="0" borderId="17" xfId="0" applyFont="1" applyBorder="1" applyAlignment="1">
      <alignment horizontal="right" vertical="top" wrapText="1"/>
    </xf>
    <xf numFmtId="0" fontId="4" fillId="0" borderId="17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right" vertical="top" wrapText="1"/>
    </xf>
    <xf numFmtId="0" fontId="9" fillId="0" borderId="15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0" fontId="6" fillId="0" borderId="17" xfId="0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6" fillId="0" borderId="0" xfId="0" applyFont="1" applyAlignment="1">
      <alignment/>
    </xf>
    <xf numFmtId="0" fontId="28" fillId="0" borderId="0" xfId="0" applyFont="1" applyAlignment="1">
      <alignment/>
    </xf>
    <xf numFmtId="0" fontId="5" fillId="0" borderId="15" xfId="0" applyFont="1" applyBorder="1" applyAlignment="1">
      <alignment horizontal="right" vertical="top" wrapText="1"/>
    </xf>
    <xf numFmtId="0" fontId="5" fillId="0" borderId="10" xfId="0" applyFont="1" applyBorder="1" applyAlignment="1">
      <alignment vertical="top" wrapText="1"/>
    </xf>
    <xf numFmtId="0" fontId="5" fillId="0" borderId="17" xfId="0" applyFont="1" applyBorder="1" applyAlignment="1">
      <alignment horizontal="right" vertical="top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="130" zoomScaleNormal="130" zoomScalePageLayoutView="0" workbookViewId="0" topLeftCell="A303">
      <selection activeCell="B313" sqref="B313"/>
    </sheetView>
  </sheetViews>
  <sheetFormatPr defaultColWidth="8.796875" defaultRowHeight="14.25"/>
  <cols>
    <col min="1" max="1" width="36.09765625" style="0" customWidth="1"/>
    <col min="2" max="2" width="12.5" style="0" customWidth="1"/>
    <col min="3" max="3" width="10.59765625" style="0" customWidth="1"/>
    <col min="4" max="4" width="7.19921875" style="0" customWidth="1"/>
    <col min="5" max="5" width="11.8984375" style="0" customWidth="1"/>
  </cols>
  <sheetData>
    <row r="1" spans="1:8" ht="14.25" customHeight="1">
      <c r="A1" s="53" t="s">
        <v>39</v>
      </c>
      <c r="B1" s="53"/>
      <c r="C1" s="53"/>
      <c r="D1" s="53"/>
      <c r="E1" s="53"/>
      <c r="F1" s="24"/>
      <c r="G1" s="24"/>
      <c r="H1" s="25"/>
    </row>
    <row r="2" spans="1:8" ht="14.25">
      <c r="A2" s="53"/>
      <c r="B2" s="53"/>
      <c r="C2" s="53"/>
      <c r="D2" s="53"/>
      <c r="E2" s="53"/>
      <c r="F2" s="24"/>
      <c r="G2" s="24"/>
      <c r="H2" s="25"/>
    </row>
    <row r="3" spans="1:8" ht="14.25">
      <c r="A3" s="53"/>
      <c r="B3" s="53"/>
      <c r="C3" s="53"/>
      <c r="D3" s="53"/>
      <c r="E3" s="53"/>
      <c r="F3" s="24"/>
      <c r="G3" s="24"/>
      <c r="H3" s="25"/>
    </row>
    <row r="4" spans="1:8" ht="14.25">
      <c r="A4" s="53"/>
      <c r="B4" s="53"/>
      <c r="C4" s="53"/>
      <c r="D4" s="53"/>
      <c r="E4" s="53"/>
      <c r="F4" s="24"/>
      <c r="G4" s="24"/>
      <c r="H4" s="25"/>
    </row>
    <row r="6" spans="1:3" ht="14.25">
      <c r="A6" s="33" t="s">
        <v>40</v>
      </c>
      <c r="B6" s="33"/>
      <c r="C6" s="33"/>
    </row>
    <row r="7" ht="15" thickBot="1"/>
    <row r="8" spans="1:5" ht="48" customHeight="1">
      <c r="A8" s="1" t="s">
        <v>0</v>
      </c>
      <c r="B8" s="23" t="s">
        <v>1</v>
      </c>
      <c r="C8" s="29" t="s">
        <v>2</v>
      </c>
      <c r="D8" s="29" t="s">
        <v>3</v>
      </c>
      <c r="E8" s="2" t="s">
        <v>42</v>
      </c>
    </row>
    <row r="9" spans="1:5" ht="15" thickBot="1">
      <c r="A9" s="7">
        <v>1</v>
      </c>
      <c r="B9" s="8">
        <v>2</v>
      </c>
      <c r="C9" s="8">
        <v>3</v>
      </c>
      <c r="D9" s="8">
        <v>4</v>
      </c>
      <c r="E9" s="8">
        <v>5</v>
      </c>
    </row>
    <row r="10" spans="1:5" ht="15" thickBot="1">
      <c r="A10" s="4" t="s">
        <v>4</v>
      </c>
      <c r="B10" s="10">
        <v>54635</v>
      </c>
      <c r="C10" s="6"/>
      <c r="D10" s="6"/>
      <c r="E10" s="10">
        <v>54635</v>
      </c>
    </row>
    <row r="11" spans="1:6" ht="14.25">
      <c r="A11" s="11" t="s">
        <v>5</v>
      </c>
      <c r="B11" s="48">
        <f>SUM(B13,B14)</f>
        <v>563006</v>
      </c>
      <c r="C11" s="26"/>
      <c r="D11" s="26"/>
      <c r="E11" s="48">
        <f>SUM(E13,E14)</f>
        <v>563006</v>
      </c>
      <c r="F11" s="47"/>
    </row>
    <row r="12" spans="1:5" ht="14.25">
      <c r="A12" s="11" t="s">
        <v>6</v>
      </c>
      <c r="B12" s="13"/>
      <c r="C12" s="27"/>
      <c r="D12" s="27"/>
      <c r="E12" s="13"/>
    </row>
    <row r="13" spans="1:5" ht="14.25">
      <c r="A13" s="11" t="s">
        <v>7</v>
      </c>
      <c r="B13" s="14">
        <v>436166</v>
      </c>
      <c r="C13" s="27"/>
      <c r="D13" s="27"/>
      <c r="E13" s="14">
        <v>436166</v>
      </c>
    </row>
    <row r="14" spans="1:5" ht="15" thickBot="1">
      <c r="A14" s="4" t="s">
        <v>8</v>
      </c>
      <c r="B14" s="5">
        <v>126840</v>
      </c>
      <c r="C14" s="28"/>
      <c r="D14" s="28"/>
      <c r="E14" s="5">
        <v>126840</v>
      </c>
    </row>
    <row r="15" spans="1:5" ht="14.25">
      <c r="A15" s="11" t="s">
        <v>9</v>
      </c>
      <c r="B15" s="48">
        <f>SUM(B17,B18,B19,B20,B21,B22,B23,B24,B25,B26,B27,B28,B29,B30,B31,B32,B33,B34,B35,B36,B37,B38,B39,B40)</f>
        <v>3916373</v>
      </c>
      <c r="C15" s="17">
        <f>SUM(C33,C34,C35)</f>
        <v>1675739</v>
      </c>
      <c r="D15" s="30"/>
      <c r="E15" s="12">
        <f>SUM(E17,E18,E19,E20,E21,E22,E23,E24,E25,E26,E27,E28,E29,E30,E31,E32,E33,E34,E35,E36,E37,E38,E39,E40)</f>
        <v>5592112</v>
      </c>
    </row>
    <row r="16" spans="1:5" ht="14.25">
      <c r="A16" s="11" t="s">
        <v>10</v>
      </c>
      <c r="B16" s="13"/>
      <c r="C16" s="13"/>
      <c r="D16" s="31"/>
      <c r="E16" s="13"/>
    </row>
    <row r="17" spans="1:5" ht="25.5">
      <c r="A17" s="11" t="s">
        <v>11</v>
      </c>
      <c r="B17" s="14">
        <v>280290</v>
      </c>
      <c r="C17" s="13"/>
      <c r="D17" s="31"/>
      <c r="E17" s="14">
        <v>280290</v>
      </c>
    </row>
    <row r="18" spans="1:5" ht="14.25">
      <c r="A18" s="11" t="s">
        <v>12</v>
      </c>
      <c r="B18" s="14">
        <v>105469</v>
      </c>
      <c r="C18" s="13"/>
      <c r="D18" s="31"/>
      <c r="E18" s="14">
        <v>105469</v>
      </c>
    </row>
    <row r="19" spans="1:5" ht="14.25">
      <c r="A19" s="11" t="s">
        <v>13</v>
      </c>
      <c r="B19" s="14">
        <v>391045</v>
      </c>
      <c r="C19" s="13"/>
      <c r="D19" s="31"/>
      <c r="E19" s="14">
        <v>391045</v>
      </c>
    </row>
    <row r="20" spans="1:5" ht="14.25">
      <c r="A20" s="11" t="s">
        <v>14</v>
      </c>
      <c r="B20" s="14">
        <v>402850</v>
      </c>
      <c r="C20" s="13"/>
      <c r="D20" s="31"/>
      <c r="E20" s="14">
        <v>402850</v>
      </c>
    </row>
    <row r="21" spans="1:5" ht="14.25">
      <c r="A21" s="11" t="s">
        <v>15</v>
      </c>
      <c r="B21" s="14">
        <v>136612</v>
      </c>
      <c r="C21" s="13"/>
      <c r="D21" s="31"/>
      <c r="E21" s="14">
        <v>136612</v>
      </c>
    </row>
    <row r="22" spans="1:5" ht="14.25">
      <c r="A22" s="11" t="s">
        <v>16</v>
      </c>
      <c r="B22" s="14">
        <v>80827</v>
      </c>
      <c r="C22" s="13"/>
      <c r="D22" s="31"/>
      <c r="E22" s="14">
        <v>80827</v>
      </c>
    </row>
    <row r="23" spans="1:5" ht="14.25">
      <c r="A23" s="11" t="s">
        <v>17</v>
      </c>
      <c r="B23" s="14">
        <v>326192</v>
      </c>
      <c r="C23" s="13"/>
      <c r="D23" s="31"/>
      <c r="E23" s="14">
        <v>326192</v>
      </c>
    </row>
    <row r="24" spans="1:5" ht="14.25">
      <c r="A24" s="11" t="s">
        <v>18</v>
      </c>
      <c r="B24" s="14">
        <v>260812</v>
      </c>
      <c r="C24" s="13"/>
      <c r="D24" s="31"/>
      <c r="E24" s="14">
        <v>260812</v>
      </c>
    </row>
    <row r="25" spans="1:5" ht="14.25">
      <c r="A25" s="11" t="s">
        <v>19</v>
      </c>
      <c r="B25" s="14">
        <v>252246</v>
      </c>
      <c r="C25" s="13"/>
      <c r="D25" s="31"/>
      <c r="E25" s="14">
        <v>252246</v>
      </c>
    </row>
    <row r="26" spans="1:5" ht="25.5">
      <c r="A26" s="11" t="s">
        <v>20</v>
      </c>
      <c r="B26" s="14">
        <v>553342</v>
      </c>
      <c r="C26" s="13"/>
      <c r="D26" s="31"/>
      <c r="E26" s="14">
        <v>553342</v>
      </c>
    </row>
    <row r="27" spans="1:5" ht="14.25">
      <c r="A27" s="11" t="s">
        <v>21</v>
      </c>
      <c r="B27" s="14">
        <v>177114</v>
      </c>
      <c r="C27" s="13"/>
      <c r="D27" s="31"/>
      <c r="E27" s="14">
        <v>177114</v>
      </c>
    </row>
    <row r="28" spans="1:5" ht="14.25">
      <c r="A28" s="11" t="s">
        <v>22</v>
      </c>
      <c r="B28" s="14">
        <v>64271</v>
      </c>
      <c r="C28" s="13"/>
      <c r="D28" s="31"/>
      <c r="E28" s="14">
        <v>64271</v>
      </c>
    </row>
    <row r="29" spans="1:5" ht="14.25">
      <c r="A29" s="11" t="s">
        <v>23</v>
      </c>
      <c r="B29" s="14">
        <v>6330</v>
      </c>
      <c r="C29" s="13"/>
      <c r="D29" s="31"/>
      <c r="E29" s="14">
        <v>6330</v>
      </c>
    </row>
    <row r="30" spans="1:5" ht="14.25">
      <c r="A30" s="11" t="s">
        <v>24</v>
      </c>
      <c r="B30" s="14">
        <v>122461</v>
      </c>
      <c r="C30" s="13"/>
      <c r="D30" s="31"/>
      <c r="E30" s="14">
        <v>122461</v>
      </c>
    </row>
    <row r="31" spans="1:5" ht="14.25">
      <c r="A31" s="11" t="s">
        <v>25</v>
      </c>
      <c r="B31" s="14">
        <v>181515</v>
      </c>
      <c r="C31" s="13"/>
      <c r="D31" s="31"/>
      <c r="E31" s="14">
        <v>181515</v>
      </c>
    </row>
    <row r="32" spans="1:5" ht="14.25">
      <c r="A32" s="11" t="s">
        <v>26</v>
      </c>
      <c r="B32" s="14">
        <v>461980</v>
      </c>
      <c r="C32" s="13"/>
      <c r="D32" s="31"/>
      <c r="E32" s="14">
        <v>461980</v>
      </c>
    </row>
    <row r="33" spans="1:5" ht="14.25">
      <c r="A33" s="11" t="s">
        <v>27</v>
      </c>
      <c r="B33" s="14"/>
      <c r="C33" s="18">
        <v>485652</v>
      </c>
      <c r="D33" s="31"/>
      <c r="E33" s="14">
        <v>485652</v>
      </c>
    </row>
    <row r="34" spans="1:5" ht="14.25">
      <c r="A34" s="11" t="s">
        <v>28</v>
      </c>
      <c r="B34" s="14"/>
      <c r="C34" s="18">
        <v>962557</v>
      </c>
      <c r="D34" s="31"/>
      <c r="E34" s="14">
        <v>962557</v>
      </c>
    </row>
    <row r="35" spans="1:5" ht="14.25">
      <c r="A35" s="11" t="s">
        <v>29</v>
      </c>
      <c r="B35" s="14"/>
      <c r="C35" s="18">
        <v>227530</v>
      </c>
      <c r="D35" s="31"/>
      <c r="E35" s="14">
        <v>227530</v>
      </c>
    </row>
    <row r="36" spans="1:5" ht="14.25">
      <c r="A36" s="11" t="s">
        <v>30</v>
      </c>
      <c r="B36" s="14">
        <v>2795</v>
      </c>
      <c r="C36" s="19"/>
      <c r="D36" s="31"/>
      <c r="E36" s="14">
        <v>2795</v>
      </c>
    </row>
    <row r="37" spans="1:5" ht="14.25">
      <c r="A37" s="11" t="s">
        <v>31</v>
      </c>
      <c r="B37" s="14">
        <v>24320</v>
      </c>
      <c r="C37" s="20"/>
      <c r="D37" s="31"/>
      <c r="E37" s="14">
        <v>24320</v>
      </c>
    </row>
    <row r="38" spans="1:5" ht="14.25">
      <c r="A38" s="11" t="s">
        <v>32</v>
      </c>
      <c r="B38" s="14">
        <v>25770</v>
      </c>
      <c r="C38" s="20"/>
      <c r="D38" s="31"/>
      <c r="E38" s="14">
        <v>25770</v>
      </c>
    </row>
    <row r="39" spans="1:5" ht="14.25">
      <c r="A39" s="11" t="s">
        <v>33</v>
      </c>
      <c r="B39" s="14">
        <v>38175</v>
      </c>
      <c r="C39" s="20"/>
      <c r="D39" s="31"/>
      <c r="E39" s="14">
        <v>38175</v>
      </c>
    </row>
    <row r="40" spans="1:5" ht="15" thickBot="1">
      <c r="A40" s="4" t="s">
        <v>34</v>
      </c>
      <c r="B40" s="5">
        <v>21957</v>
      </c>
      <c r="C40" s="21"/>
      <c r="D40" s="32"/>
      <c r="E40" s="5">
        <v>21957</v>
      </c>
    </row>
    <row r="41" spans="1:5" ht="25.5">
      <c r="A41" s="11" t="s">
        <v>35</v>
      </c>
      <c r="B41" s="12">
        <f>SUM(B42,B43)</f>
        <v>19337</v>
      </c>
      <c r="C41" s="26"/>
      <c r="D41" s="26"/>
      <c r="E41" s="12">
        <f>SUM(E42,E43)</f>
        <v>19337</v>
      </c>
    </row>
    <row r="42" spans="1:5" ht="14.25">
      <c r="A42" s="11" t="s">
        <v>36</v>
      </c>
      <c r="B42" s="14">
        <v>7591</v>
      </c>
      <c r="C42" s="27"/>
      <c r="D42" s="27"/>
      <c r="E42" s="14">
        <v>7591</v>
      </c>
    </row>
    <row r="43" spans="1:5" ht="14.25">
      <c r="A43" s="11" t="s">
        <v>37</v>
      </c>
      <c r="B43" s="14">
        <v>11746</v>
      </c>
      <c r="C43" s="27"/>
      <c r="D43" s="27"/>
      <c r="E43" s="14">
        <v>11746</v>
      </c>
    </row>
    <row r="44" spans="1:5" ht="15" thickBot="1">
      <c r="A44" s="4"/>
      <c r="B44" s="5"/>
      <c r="C44" s="28"/>
      <c r="D44" s="28"/>
      <c r="E44" s="5"/>
    </row>
    <row r="45" spans="1:5" ht="15" thickBot="1">
      <c r="A45" s="4" t="s">
        <v>38</v>
      </c>
      <c r="B45" s="22">
        <f>SUM(B10,B11,B15,B41)</f>
        <v>4553351</v>
      </c>
      <c r="C45" s="22">
        <f>SUM(C15)</f>
        <v>1675739</v>
      </c>
      <c r="D45" s="22"/>
      <c r="E45" s="22">
        <f>SUM(E41,E15,E11,E10)</f>
        <v>6229090</v>
      </c>
    </row>
    <row r="49" ht="14.25">
      <c r="A49" s="16" t="s">
        <v>43</v>
      </c>
    </row>
    <row r="50" ht="15" thickBot="1"/>
    <row r="51" spans="1:5" ht="15" thickBot="1">
      <c r="A51" s="34" t="s">
        <v>4</v>
      </c>
      <c r="B51" s="35">
        <v>561714</v>
      </c>
      <c r="C51" s="50">
        <v>25583</v>
      </c>
      <c r="D51" s="37"/>
      <c r="E51" s="35">
        <v>587297</v>
      </c>
    </row>
    <row r="52" spans="1:5" ht="14.25">
      <c r="A52" s="11" t="s">
        <v>5</v>
      </c>
      <c r="B52" s="12">
        <f>SUM(B54,B55,B56,B57,B58,B59,B60,B61)</f>
        <v>24249</v>
      </c>
      <c r="C52" s="26"/>
      <c r="D52" s="26"/>
      <c r="E52" s="12">
        <f>SUM(E54,E55,E56,E57,E58,E59,E60,E61)</f>
        <v>24249</v>
      </c>
    </row>
    <row r="53" spans="1:5" ht="14.25">
      <c r="A53" s="11" t="s">
        <v>6</v>
      </c>
      <c r="B53" s="13"/>
      <c r="C53" s="27"/>
      <c r="D53" s="27"/>
      <c r="E53" s="13"/>
    </row>
    <row r="54" spans="1:5" ht="14.25">
      <c r="A54" s="11" t="s">
        <v>44</v>
      </c>
      <c r="B54" s="14">
        <v>1800</v>
      </c>
      <c r="C54" s="27"/>
      <c r="D54" s="27"/>
      <c r="E54" s="14">
        <v>1800</v>
      </c>
    </row>
    <row r="55" spans="1:5" ht="14.25">
      <c r="A55" s="11" t="s">
        <v>45</v>
      </c>
      <c r="B55" s="14">
        <v>1800</v>
      </c>
      <c r="C55" s="27"/>
      <c r="D55" s="27"/>
      <c r="E55" s="14">
        <v>1800</v>
      </c>
    </row>
    <row r="56" spans="1:5" ht="14.25">
      <c r="A56" s="11" t="s">
        <v>46</v>
      </c>
      <c r="B56" s="14">
        <v>2000</v>
      </c>
      <c r="C56" s="27"/>
      <c r="D56" s="27"/>
      <c r="E56" s="14">
        <v>2000</v>
      </c>
    </row>
    <row r="57" spans="1:5" ht="14.25">
      <c r="A57" s="11" t="s">
        <v>47</v>
      </c>
      <c r="B57" s="14">
        <v>1762</v>
      </c>
      <c r="C57" s="27"/>
      <c r="D57" s="27"/>
      <c r="E57" s="14">
        <v>1762</v>
      </c>
    </row>
    <row r="58" spans="1:5" ht="14.25">
      <c r="A58" s="11" t="s">
        <v>48</v>
      </c>
      <c r="B58" s="14">
        <v>3693</v>
      </c>
      <c r="C58" s="27"/>
      <c r="D58" s="27"/>
      <c r="E58" s="14">
        <v>3693</v>
      </c>
    </row>
    <row r="59" spans="1:5" ht="14.25">
      <c r="A59" s="11" t="s">
        <v>49</v>
      </c>
      <c r="B59" s="14">
        <v>4700</v>
      </c>
      <c r="C59" s="27"/>
      <c r="D59" s="27"/>
      <c r="E59" s="14">
        <v>4700</v>
      </c>
    </row>
    <row r="60" spans="1:5" ht="14.25">
      <c r="A60" s="11" t="s">
        <v>49</v>
      </c>
      <c r="B60" s="14">
        <v>6038</v>
      </c>
      <c r="C60" s="27"/>
      <c r="D60" s="27"/>
      <c r="E60" s="14">
        <v>6038</v>
      </c>
    </row>
    <row r="61" spans="1:5" ht="15" thickBot="1">
      <c r="A61" s="4" t="s">
        <v>50</v>
      </c>
      <c r="B61" s="5">
        <v>2456</v>
      </c>
      <c r="C61" s="28"/>
      <c r="D61" s="28"/>
      <c r="E61" s="5">
        <v>2456</v>
      </c>
    </row>
    <row r="62" spans="1:5" ht="14.25">
      <c r="A62" s="11" t="s">
        <v>9</v>
      </c>
      <c r="B62" s="48">
        <f>SUM(B64,B65,B66,B67,B68,B69,B70,B71,B72,B73,B74,B75,B76,B77,B78,B79,B80,B81,B82,B83,B84)</f>
        <v>5950683</v>
      </c>
      <c r="C62" s="48">
        <f>SUM(C73,C78)</f>
        <v>409512</v>
      </c>
      <c r="D62" s="30"/>
      <c r="E62" s="48">
        <f>SUM(E64,E65,E66,E67,E68,E69,E70,E71,E72,E73,E74,E75,E76,E77,E78,E79,E80,E81,E82,E83,E84)</f>
        <v>6360195</v>
      </c>
    </row>
    <row r="63" spans="1:5" ht="14.25">
      <c r="A63" s="11" t="s">
        <v>10</v>
      </c>
      <c r="B63" s="13"/>
      <c r="C63" s="13"/>
      <c r="D63" s="31"/>
      <c r="E63" s="13"/>
    </row>
    <row r="64" spans="1:5" ht="14.25">
      <c r="A64" s="11" t="s">
        <v>51</v>
      </c>
      <c r="B64" s="14">
        <v>6927</v>
      </c>
      <c r="C64" s="13"/>
      <c r="D64" s="31"/>
      <c r="E64" s="14">
        <v>6927</v>
      </c>
    </row>
    <row r="65" spans="1:5" ht="14.25">
      <c r="A65" s="11" t="s">
        <v>52</v>
      </c>
      <c r="B65" s="14">
        <v>77000</v>
      </c>
      <c r="C65" s="13"/>
      <c r="D65" s="31"/>
      <c r="E65" s="14">
        <v>77000</v>
      </c>
    </row>
    <row r="66" spans="1:5" ht="14.25">
      <c r="A66" s="11" t="s">
        <v>53</v>
      </c>
      <c r="B66" s="14">
        <v>137807</v>
      </c>
      <c r="C66" s="13"/>
      <c r="D66" s="31"/>
      <c r="E66" s="14">
        <v>137807</v>
      </c>
    </row>
    <row r="67" spans="1:5" ht="14.25">
      <c r="A67" s="11" t="s">
        <v>54</v>
      </c>
      <c r="B67" s="14">
        <v>92583</v>
      </c>
      <c r="C67" s="13"/>
      <c r="D67" s="31"/>
      <c r="E67" s="14">
        <v>92583</v>
      </c>
    </row>
    <row r="68" spans="1:5" ht="14.25">
      <c r="A68" s="11" t="s">
        <v>55</v>
      </c>
      <c r="B68" s="14">
        <v>214435</v>
      </c>
      <c r="C68" s="13"/>
      <c r="D68" s="31"/>
      <c r="E68" s="14">
        <v>214435</v>
      </c>
    </row>
    <row r="69" spans="1:5" ht="14.25">
      <c r="A69" s="11" t="s">
        <v>56</v>
      </c>
      <c r="B69" s="14">
        <v>95160</v>
      </c>
      <c r="C69" s="13"/>
      <c r="D69" s="31"/>
      <c r="E69" s="14">
        <v>95160</v>
      </c>
    </row>
    <row r="70" spans="1:5" ht="14.25">
      <c r="A70" s="11" t="s">
        <v>57</v>
      </c>
      <c r="B70" s="14">
        <v>116417</v>
      </c>
      <c r="C70" s="13"/>
      <c r="D70" s="31"/>
      <c r="E70" s="14">
        <v>116417</v>
      </c>
    </row>
    <row r="71" spans="1:5" ht="14.25">
      <c r="A71" s="11" t="s">
        <v>58</v>
      </c>
      <c r="B71" s="14">
        <v>379386</v>
      </c>
      <c r="C71" s="13"/>
      <c r="D71" s="31"/>
      <c r="E71" s="14">
        <v>379386</v>
      </c>
    </row>
    <row r="72" spans="1:5" ht="14.25">
      <c r="A72" s="11" t="s">
        <v>59</v>
      </c>
      <c r="B72" s="14">
        <v>273232</v>
      </c>
      <c r="C72" s="13"/>
      <c r="D72" s="31"/>
      <c r="E72" s="14">
        <v>273232</v>
      </c>
    </row>
    <row r="73" spans="1:5" ht="14.25">
      <c r="A73" s="11" t="s">
        <v>60</v>
      </c>
      <c r="B73" s="14">
        <v>241027</v>
      </c>
      <c r="C73" s="14">
        <v>400956</v>
      </c>
      <c r="D73" s="31"/>
      <c r="E73" s="14">
        <v>641983</v>
      </c>
    </row>
    <row r="74" spans="1:5" ht="14.25">
      <c r="A74" s="11" t="s">
        <v>61</v>
      </c>
      <c r="B74" s="14">
        <v>343998</v>
      </c>
      <c r="C74" s="14"/>
      <c r="D74" s="31"/>
      <c r="E74" s="14">
        <v>343998</v>
      </c>
    </row>
    <row r="75" spans="1:5" ht="14.25">
      <c r="A75" s="11" t="s">
        <v>62</v>
      </c>
      <c r="B75" s="14">
        <v>308378</v>
      </c>
      <c r="C75" s="14"/>
      <c r="D75" s="31"/>
      <c r="E75" s="14">
        <v>308378</v>
      </c>
    </row>
    <row r="76" spans="1:5" ht="14.25">
      <c r="A76" s="11" t="s">
        <v>63</v>
      </c>
      <c r="B76" s="14">
        <v>125971</v>
      </c>
      <c r="C76" s="14"/>
      <c r="D76" s="31"/>
      <c r="E76" s="14">
        <v>125971</v>
      </c>
    </row>
    <row r="77" spans="1:5" ht="14.25">
      <c r="A77" s="11" t="s">
        <v>64</v>
      </c>
      <c r="B77" s="14">
        <v>549461</v>
      </c>
      <c r="C77" s="14"/>
      <c r="D77" s="31"/>
      <c r="E77" s="14">
        <v>549461</v>
      </c>
    </row>
    <row r="78" spans="1:5" ht="14.25">
      <c r="A78" s="11" t="s">
        <v>65</v>
      </c>
      <c r="B78" s="14">
        <v>841190</v>
      </c>
      <c r="C78" s="14">
        <v>8556</v>
      </c>
      <c r="D78" s="31"/>
      <c r="E78" s="14">
        <v>849746</v>
      </c>
    </row>
    <row r="79" spans="1:5" ht="14.25">
      <c r="A79" s="11" t="s">
        <v>66</v>
      </c>
      <c r="B79" s="14">
        <v>167955</v>
      </c>
      <c r="C79" s="14"/>
      <c r="D79" s="31"/>
      <c r="E79" s="14">
        <v>167955</v>
      </c>
    </row>
    <row r="80" spans="1:5" ht="14.25">
      <c r="A80" s="11" t="s">
        <v>67</v>
      </c>
      <c r="B80" s="14">
        <v>107319</v>
      </c>
      <c r="C80" s="20"/>
      <c r="D80" s="31"/>
      <c r="E80" s="14">
        <v>107319</v>
      </c>
    </row>
    <row r="81" spans="1:5" ht="14.25">
      <c r="A81" s="11" t="s">
        <v>68</v>
      </c>
      <c r="B81" s="14">
        <v>26124</v>
      </c>
      <c r="C81" s="20"/>
      <c r="D81" s="31"/>
      <c r="E81" s="14">
        <v>26124</v>
      </c>
    </row>
    <row r="82" spans="1:5" ht="14.25">
      <c r="A82" s="11" t="s">
        <v>69</v>
      </c>
      <c r="B82" s="14">
        <v>239131</v>
      </c>
      <c r="C82" s="20"/>
      <c r="D82" s="31"/>
      <c r="E82" s="14">
        <v>239131</v>
      </c>
    </row>
    <row r="83" spans="1:5" ht="14.25">
      <c r="A83" s="11" t="s">
        <v>70</v>
      </c>
      <c r="B83" s="14">
        <v>1030796</v>
      </c>
      <c r="C83" s="20"/>
      <c r="D83" s="31"/>
      <c r="E83" s="14">
        <v>1030796</v>
      </c>
    </row>
    <row r="84" spans="1:5" ht="15" thickBot="1">
      <c r="A84" s="4" t="s">
        <v>71</v>
      </c>
      <c r="B84" s="5">
        <v>576386</v>
      </c>
      <c r="C84" s="21"/>
      <c r="D84" s="32"/>
      <c r="E84" s="5">
        <v>576386</v>
      </c>
    </row>
    <row r="85" spans="1:5" ht="15" thickBot="1">
      <c r="A85" s="4" t="s">
        <v>38</v>
      </c>
      <c r="B85" s="22">
        <f>SUM(B62,B52,B51)</f>
        <v>6536646</v>
      </c>
      <c r="C85" s="22">
        <f>SUM(C51,C62)</f>
        <v>435095</v>
      </c>
      <c r="D85" s="6"/>
      <c r="E85" s="22">
        <f>SUM(E62,E52,E51)</f>
        <v>6971741</v>
      </c>
    </row>
    <row r="87" ht="14.25">
      <c r="A87" s="16" t="s">
        <v>72</v>
      </c>
    </row>
    <row r="88" ht="15" thickBot="1"/>
    <row r="89" spans="1:5" ht="15" thickBot="1">
      <c r="A89" s="34" t="s">
        <v>4</v>
      </c>
      <c r="B89" s="35">
        <v>640</v>
      </c>
      <c r="C89" s="37"/>
      <c r="D89" s="37"/>
      <c r="E89" s="35">
        <v>640</v>
      </c>
    </row>
    <row r="90" spans="1:5" ht="14.25">
      <c r="A90" s="11" t="s">
        <v>73</v>
      </c>
      <c r="B90" s="44">
        <v>150902</v>
      </c>
      <c r="C90" s="26"/>
      <c r="D90" s="26"/>
      <c r="E90" s="44">
        <v>150902</v>
      </c>
    </row>
    <row r="91" spans="1:5" ht="15" thickBot="1">
      <c r="A91" s="4" t="s">
        <v>74</v>
      </c>
      <c r="B91" s="45"/>
      <c r="C91" s="28"/>
      <c r="D91" s="28"/>
      <c r="E91" s="45"/>
    </row>
    <row r="92" spans="1:5" ht="14.25">
      <c r="A92" s="11" t="s">
        <v>75</v>
      </c>
      <c r="B92" s="44">
        <v>56964</v>
      </c>
      <c r="C92" s="30"/>
      <c r="D92" s="30"/>
      <c r="E92" s="44">
        <v>56964</v>
      </c>
    </row>
    <row r="93" spans="1:5" ht="15" thickBot="1">
      <c r="A93" s="4" t="s">
        <v>76</v>
      </c>
      <c r="B93" s="45"/>
      <c r="C93" s="32"/>
      <c r="D93" s="32"/>
      <c r="E93" s="45"/>
    </row>
    <row r="94" spans="1:5" ht="25.5">
      <c r="A94" s="11" t="s">
        <v>35</v>
      </c>
      <c r="B94" s="44">
        <v>148452</v>
      </c>
      <c r="C94" s="49">
        <v>3783</v>
      </c>
      <c r="D94" s="44"/>
      <c r="E94" s="44">
        <v>152235</v>
      </c>
    </row>
    <row r="95" spans="1:5" ht="26.25" thickBot="1">
      <c r="A95" s="4" t="s">
        <v>77</v>
      </c>
      <c r="B95" s="45"/>
      <c r="C95" s="4"/>
      <c r="D95" s="45"/>
      <c r="E95" s="45"/>
    </row>
    <row r="96" spans="1:5" ht="14.25">
      <c r="A96" s="11" t="s">
        <v>78</v>
      </c>
      <c r="B96" s="12">
        <f>SUM(B98,B99,B100)</f>
        <v>17764</v>
      </c>
      <c r="C96" s="30"/>
      <c r="D96" s="30"/>
      <c r="E96" s="12">
        <f>SUM(E98,E99,E100)</f>
        <v>17764</v>
      </c>
    </row>
    <row r="97" spans="1:5" ht="14.25">
      <c r="A97" s="11" t="s">
        <v>10</v>
      </c>
      <c r="B97" s="13"/>
      <c r="C97" s="31"/>
      <c r="D97" s="31"/>
      <c r="E97" s="13"/>
    </row>
    <row r="98" spans="1:5" ht="14.25">
      <c r="A98" s="11" t="s">
        <v>79</v>
      </c>
      <c r="B98" s="14">
        <v>3494</v>
      </c>
      <c r="C98" s="31"/>
      <c r="D98" s="31"/>
      <c r="E98" s="14">
        <v>3494</v>
      </c>
    </row>
    <row r="99" spans="1:5" ht="14.25">
      <c r="A99" s="11" t="s">
        <v>80</v>
      </c>
      <c r="B99" s="14">
        <v>4648</v>
      </c>
      <c r="C99" s="31"/>
      <c r="D99" s="31"/>
      <c r="E99" s="14">
        <v>4648</v>
      </c>
    </row>
    <row r="100" spans="1:5" ht="15" thickBot="1">
      <c r="A100" s="4" t="s">
        <v>81</v>
      </c>
      <c r="B100" s="5">
        <v>9622</v>
      </c>
      <c r="C100" s="32"/>
      <c r="D100" s="32"/>
      <c r="E100" s="5">
        <v>9622</v>
      </c>
    </row>
    <row r="101" spans="1:5" ht="14.25">
      <c r="A101" s="11" t="s">
        <v>82</v>
      </c>
      <c r="B101" s="44">
        <v>22150</v>
      </c>
      <c r="C101" s="26"/>
      <c r="D101" s="26"/>
      <c r="E101" s="44">
        <v>22150</v>
      </c>
    </row>
    <row r="102" spans="1:5" ht="15" thickBot="1">
      <c r="A102" s="4" t="s">
        <v>83</v>
      </c>
      <c r="B102" s="45"/>
      <c r="C102" s="28"/>
      <c r="D102" s="28"/>
      <c r="E102" s="45"/>
    </row>
    <row r="103" spans="1:5" ht="25.5">
      <c r="A103" s="11" t="s">
        <v>84</v>
      </c>
      <c r="B103" s="12">
        <f>SUM(B105,B106,B107)</f>
        <v>21474</v>
      </c>
      <c r="C103" s="26"/>
      <c r="D103" s="26"/>
      <c r="E103" s="12">
        <f>SUM(E105,E106,E107)</f>
        <v>21474</v>
      </c>
    </row>
    <row r="104" spans="1:5" ht="14.25">
      <c r="A104" s="11" t="s">
        <v>10</v>
      </c>
      <c r="B104" s="13"/>
      <c r="C104" s="27"/>
      <c r="D104" s="27"/>
      <c r="E104" s="13"/>
    </row>
    <row r="105" spans="1:5" ht="14.25">
      <c r="A105" s="11" t="s">
        <v>85</v>
      </c>
      <c r="B105" s="14">
        <v>3850</v>
      </c>
      <c r="C105" s="27"/>
      <c r="D105" s="27"/>
      <c r="E105" s="14">
        <v>3850</v>
      </c>
    </row>
    <row r="106" spans="1:5" ht="14.25">
      <c r="A106" s="11" t="s">
        <v>86</v>
      </c>
      <c r="B106" s="14">
        <v>15330</v>
      </c>
      <c r="C106" s="27"/>
      <c r="D106" s="27"/>
      <c r="E106" s="14">
        <v>15330</v>
      </c>
    </row>
    <row r="107" spans="1:5" ht="15" thickBot="1">
      <c r="A107" s="4" t="s">
        <v>87</v>
      </c>
      <c r="B107" s="5">
        <v>2294</v>
      </c>
      <c r="C107" s="28"/>
      <c r="D107" s="28"/>
      <c r="E107" s="5">
        <v>2294</v>
      </c>
    </row>
    <row r="108" spans="1:5" ht="15" thickBot="1">
      <c r="A108" s="4" t="s">
        <v>38</v>
      </c>
      <c r="B108" s="22">
        <f>SUM(B89,B90,B92,B94,B96,B101,B103)</f>
        <v>418346</v>
      </c>
      <c r="C108" s="22">
        <f>SUM(C94)</f>
        <v>3783</v>
      </c>
      <c r="D108" s="22"/>
      <c r="E108" s="22">
        <f>SUM(E103,E101,E96,E94,E90,E92,E89)</f>
        <v>422129</v>
      </c>
    </row>
    <row r="110" spans="1:2" ht="14.25">
      <c r="A110" s="46" t="s">
        <v>88</v>
      </c>
      <c r="B110" s="46"/>
    </row>
    <row r="111" ht="15" thickBot="1"/>
    <row r="112" spans="1:5" ht="15" thickBot="1">
      <c r="A112" s="34" t="s">
        <v>4</v>
      </c>
      <c r="B112" s="35">
        <v>440</v>
      </c>
      <c r="C112" s="37"/>
      <c r="D112" s="37"/>
      <c r="E112" s="35">
        <v>440</v>
      </c>
    </row>
    <row r="113" spans="1:5" ht="14.25">
      <c r="A113" s="11" t="s">
        <v>73</v>
      </c>
      <c r="B113" s="12">
        <f>SUM(B116,B117,B118,B119,B120,B121,B122,B123,B124)</f>
        <v>580542</v>
      </c>
      <c r="C113" s="26"/>
      <c r="D113" s="26"/>
      <c r="E113" s="12">
        <f>SUM(E116,E117,E118,E119,E120,E121,E122,E123,E124)</f>
        <v>580542</v>
      </c>
    </row>
    <row r="114" spans="1:5" ht="14.25">
      <c r="A114" s="11" t="s">
        <v>89</v>
      </c>
      <c r="B114" s="13"/>
      <c r="C114" s="27"/>
      <c r="D114" s="27"/>
      <c r="E114" s="13"/>
    </row>
    <row r="115" spans="1:5" ht="14.25">
      <c r="A115" s="11" t="s">
        <v>90</v>
      </c>
      <c r="B115" s="13"/>
      <c r="C115" s="27"/>
      <c r="D115" s="27"/>
      <c r="E115" s="13"/>
    </row>
    <row r="116" spans="1:5" ht="14.25">
      <c r="A116" s="11" t="s">
        <v>91</v>
      </c>
      <c r="B116" s="14">
        <v>65709</v>
      </c>
      <c r="C116" s="27"/>
      <c r="D116" s="27"/>
      <c r="E116" s="14">
        <v>65709</v>
      </c>
    </row>
    <row r="117" spans="1:5" ht="14.25">
      <c r="A117" s="11" t="s">
        <v>92</v>
      </c>
      <c r="B117" s="14">
        <v>137338</v>
      </c>
      <c r="C117" s="27"/>
      <c r="D117" s="27"/>
      <c r="E117" s="14">
        <v>137338</v>
      </c>
    </row>
    <row r="118" spans="1:5" ht="14.25">
      <c r="A118" s="11" t="s">
        <v>93</v>
      </c>
      <c r="B118" s="14">
        <v>37987</v>
      </c>
      <c r="C118" s="27"/>
      <c r="D118" s="27"/>
      <c r="E118" s="14">
        <v>37987</v>
      </c>
    </row>
    <row r="119" spans="1:5" ht="14.25">
      <c r="A119" s="11" t="s">
        <v>94</v>
      </c>
      <c r="B119" s="14">
        <v>113163</v>
      </c>
      <c r="C119" s="27"/>
      <c r="D119" s="27"/>
      <c r="E119" s="14">
        <v>113163</v>
      </c>
    </row>
    <row r="120" spans="1:5" ht="14.25">
      <c r="A120" s="11" t="s">
        <v>95</v>
      </c>
      <c r="B120" s="14">
        <v>52188</v>
      </c>
      <c r="C120" s="27"/>
      <c r="D120" s="27"/>
      <c r="E120" s="14">
        <v>52188</v>
      </c>
    </row>
    <row r="121" spans="1:5" ht="14.25">
      <c r="A121" s="11" t="s">
        <v>96</v>
      </c>
      <c r="B121" s="14">
        <v>60429</v>
      </c>
      <c r="C121" s="27"/>
      <c r="D121" s="27"/>
      <c r="E121" s="14">
        <v>60429</v>
      </c>
    </row>
    <row r="122" spans="1:5" ht="14.25">
      <c r="A122" s="11" t="s">
        <v>97</v>
      </c>
      <c r="B122" s="14">
        <v>40325</v>
      </c>
      <c r="C122" s="27"/>
      <c r="D122" s="27"/>
      <c r="E122" s="14">
        <v>40325</v>
      </c>
    </row>
    <row r="123" spans="1:5" ht="14.25">
      <c r="A123" s="11" t="s">
        <v>98</v>
      </c>
      <c r="B123" s="14">
        <v>16948</v>
      </c>
      <c r="C123" s="27"/>
      <c r="D123" s="27"/>
      <c r="E123" s="14">
        <v>16948</v>
      </c>
    </row>
    <row r="124" spans="1:5" ht="15" thickBot="1">
      <c r="A124" s="4" t="s">
        <v>99</v>
      </c>
      <c r="B124" s="5">
        <v>56455</v>
      </c>
      <c r="C124" s="28"/>
      <c r="D124" s="28"/>
      <c r="E124" s="5">
        <v>56455</v>
      </c>
    </row>
    <row r="125" spans="1:5" ht="14.25">
      <c r="A125" s="11" t="s">
        <v>9</v>
      </c>
      <c r="B125" s="12">
        <f>SUM(B127,B128)</f>
        <v>16691</v>
      </c>
      <c r="C125" s="30"/>
      <c r="D125" s="30"/>
      <c r="E125" s="12">
        <f>SUM(E127,E128)</f>
        <v>16691</v>
      </c>
    </row>
    <row r="126" spans="1:5" ht="14.25">
      <c r="A126" s="11" t="s">
        <v>100</v>
      </c>
      <c r="B126" s="13"/>
      <c r="C126" s="31"/>
      <c r="D126" s="31"/>
      <c r="E126" s="13"/>
    </row>
    <row r="127" spans="1:5" ht="14.25">
      <c r="A127" s="11" t="s">
        <v>101</v>
      </c>
      <c r="B127" s="14">
        <v>6873</v>
      </c>
      <c r="C127" s="31"/>
      <c r="D127" s="31"/>
      <c r="E127" s="14">
        <v>6873</v>
      </c>
    </row>
    <row r="128" spans="1:5" ht="15" thickBot="1">
      <c r="A128" s="4" t="s">
        <v>102</v>
      </c>
      <c r="B128" s="5">
        <v>9818</v>
      </c>
      <c r="C128" s="32"/>
      <c r="D128" s="32"/>
      <c r="E128" s="5">
        <v>9818</v>
      </c>
    </row>
    <row r="129" spans="1:5" ht="14.25">
      <c r="A129" s="11" t="s">
        <v>75</v>
      </c>
      <c r="B129" s="44">
        <v>11115</v>
      </c>
      <c r="C129" s="26"/>
      <c r="D129" s="26"/>
      <c r="E129" s="44">
        <v>11115</v>
      </c>
    </row>
    <row r="130" spans="1:5" ht="15" thickBot="1">
      <c r="A130" s="4" t="s">
        <v>103</v>
      </c>
      <c r="B130" s="45"/>
      <c r="C130" s="28"/>
      <c r="D130" s="28"/>
      <c r="E130" s="45"/>
    </row>
    <row r="131" spans="1:5" ht="25.5">
      <c r="A131" s="11" t="s">
        <v>35</v>
      </c>
      <c r="B131" s="44">
        <v>5900</v>
      </c>
      <c r="C131" s="30"/>
      <c r="D131" s="30"/>
      <c r="E131" s="44">
        <v>5900</v>
      </c>
    </row>
    <row r="132" spans="1:5" ht="15" thickBot="1">
      <c r="A132" s="4" t="s">
        <v>104</v>
      </c>
      <c r="B132" s="45"/>
      <c r="C132" s="32"/>
      <c r="D132" s="32"/>
      <c r="E132" s="45"/>
    </row>
    <row r="133" spans="1:5" ht="14.25">
      <c r="A133" s="11" t="s">
        <v>78</v>
      </c>
      <c r="B133" s="12">
        <f>SUM(B135,B136,B137)</f>
        <v>8298</v>
      </c>
      <c r="C133" s="26"/>
      <c r="D133" s="26"/>
      <c r="E133" s="12">
        <f>SUM(E135,E136,E137)</f>
        <v>8298</v>
      </c>
    </row>
    <row r="134" spans="1:5" ht="14.25">
      <c r="A134" s="11" t="s">
        <v>10</v>
      </c>
      <c r="B134" s="13"/>
      <c r="C134" s="27"/>
      <c r="D134" s="27"/>
      <c r="E134" s="13"/>
    </row>
    <row r="135" spans="1:5" ht="14.25">
      <c r="A135" s="11" t="s">
        <v>105</v>
      </c>
      <c r="B135" s="14">
        <v>1848</v>
      </c>
      <c r="C135" s="27"/>
      <c r="D135" s="27"/>
      <c r="E135" s="14">
        <v>1848</v>
      </c>
    </row>
    <row r="136" spans="1:5" ht="14.25">
      <c r="A136" s="11" t="s">
        <v>106</v>
      </c>
      <c r="B136" s="14">
        <v>2700</v>
      </c>
      <c r="C136" s="27"/>
      <c r="D136" s="27"/>
      <c r="E136" s="14">
        <v>2700</v>
      </c>
    </row>
    <row r="137" spans="1:5" ht="15" thickBot="1">
      <c r="A137" s="4" t="s">
        <v>107</v>
      </c>
      <c r="B137" s="5">
        <v>3750</v>
      </c>
      <c r="C137" s="28"/>
      <c r="D137" s="28"/>
      <c r="E137" s="5">
        <v>3750</v>
      </c>
    </row>
    <row r="138" spans="1:5" ht="14.25">
      <c r="A138" s="11" t="s">
        <v>82</v>
      </c>
      <c r="B138" s="12">
        <f>SUM(B140,B141,B142,B143,B144,B145,B146,B147,B148,B149)</f>
        <v>273699</v>
      </c>
      <c r="C138" s="48">
        <f>SUM(C141,C144)</f>
        <v>90320</v>
      </c>
      <c r="D138" s="48">
        <f>SUM(D140,D141,D142,D143,D144,D145,D146,D147,D148,D149,D150)</f>
        <v>33526</v>
      </c>
      <c r="E138" s="12">
        <f>SUM(E140,E141,E142,E143,E144,E145,E146,E147,E148,E149,E150)</f>
        <v>330493</v>
      </c>
    </row>
    <row r="139" spans="1:5" ht="14.25">
      <c r="A139" s="11" t="s">
        <v>10</v>
      </c>
      <c r="B139" s="13"/>
      <c r="C139" s="15"/>
      <c r="D139" s="15"/>
      <c r="E139" s="13"/>
    </row>
    <row r="140" spans="1:5" ht="14.25">
      <c r="A140" s="11" t="s">
        <v>108</v>
      </c>
      <c r="B140" s="14">
        <v>21559</v>
      </c>
      <c r="C140" s="15"/>
      <c r="D140" s="15"/>
      <c r="E140" s="14">
        <v>21559</v>
      </c>
    </row>
    <row r="141" spans="1:5" ht="14.25">
      <c r="A141" s="11" t="s">
        <v>109</v>
      </c>
      <c r="B141" s="14">
        <v>30156</v>
      </c>
      <c r="C141" s="14">
        <v>7320</v>
      </c>
      <c r="D141" s="15"/>
      <c r="E141" s="14">
        <v>37476</v>
      </c>
    </row>
    <row r="142" spans="1:5" ht="14.25">
      <c r="A142" s="11" t="s">
        <v>110</v>
      </c>
      <c r="B142" s="14">
        <v>1267</v>
      </c>
      <c r="C142" s="15"/>
      <c r="D142" s="15"/>
      <c r="E142" s="14">
        <v>1267</v>
      </c>
    </row>
    <row r="143" spans="1:5" ht="14.25">
      <c r="A143" s="11" t="s">
        <v>111</v>
      </c>
      <c r="B143" s="14">
        <v>12849</v>
      </c>
      <c r="C143" s="15"/>
      <c r="D143" s="15"/>
      <c r="E143" s="14">
        <v>12849</v>
      </c>
    </row>
    <row r="144" spans="1:5" ht="14.25">
      <c r="A144" s="11" t="s">
        <v>112</v>
      </c>
      <c r="B144" s="14">
        <v>21760</v>
      </c>
      <c r="C144" s="14">
        <v>83000</v>
      </c>
      <c r="D144" s="14">
        <v>21760</v>
      </c>
      <c r="E144" s="14">
        <v>83000</v>
      </c>
    </row>
    <row r="145" spans="1:5" ht="14.25">
      <c r="A145" s="11" t="s">
        <v>113</v>
      </c>
      <c r="B145" s="14">
        <v>70000</v>
      </c>
      <c r="C145" s="20"/>
      <c r="D145" s="15"/>
      <c r="E145" s="14">
        <v>70000</v>
      </c>
    </row>
    <row r="146" spans="1:5" ht="14.25">
      <c r="A146" s="11" t="s">
        <v>114</v>
      </c>
      <c r="B146" s="14">
        <v>71314</v>
      </c>
      <c r="C146" s="20"/>
      <c r="D146" s="15"/>
      <c r="E146" s="14">
        <v>71314</v>
      </c>
    </row>
    <row r="147" spans="1:5" ht="14.25">
      <c r="A147" s="11" t="s">
        <v>115</v>
      </c>
      <c r="B147" s="14">
        <v>14510</v>
      </c>
      <c r="C147" s="20"/>
      <c r="D147" s="15"/>
      <c r="E147" s="14">
        <v>14510</v>
      </c>
    </row>
    <row r="148" spans="1:5" ht="14.25">
      <c r="A148" s="11" t="s">
        <v>116</v>
      </c>
      <c r="B148" s="14">
        <v>11766</v>
      </c>
      <c r="C148" s="20"/>
      <c r="D148" s="14">
        <v>11766</v>
      </c>
      <c r="E148" s="14" t="s">
        <v>118</v>
      </c>
    </row>
    <row r="149" spans="1:5" ht="14.25">
      <c r="A149" s="11" t="s">
        <v>117</v>
      </c>
      <c r="B149" s="14">
        <v>18518</v>
      </c>
      <c r="C149" s="20"/>
      <c r="D149" s="20"/>
      <c r="E149" s="14">
        <v>18518</v>
      </c>
    </row>
    <row r="150" spans="1:5" ht="15" thickBot="1">
      <c r="A150" s="4"/>
      <c r="B150" s="21"/>
      <c r="C150" s="21"/>
      <c r="D150" s="21"/>
      <c r="E150" s="21"/>
    </row>
    <row r="151" spans="1:5" ht="15" thickBot="1">
      <c r="A151" s="4" t="s">
        <v>38</v>
      </c>
      <c r="B151" s="22">
        <f>SUM(B112,B113,B125,B129,B131,B133,B138)</f>
        <v>896685</v>
      </c>
      <c r="C151" s="22">
        <f>SUM(C138,C133,C131,C129,C125,C113,C112)</f>
        <v>90320</v>
      </c>
      <c r="D151" s="22">
        <f>SUM(D138,D133,D131,D129,D125,D113,D112)</f>
        <v>33526</v>
      </c>
      <c r="E151" s="22">
        <f>SUM(E138,E133,E131,E129,E125,E113,E112)</f>
        <v>953479</v>
      </c>
    </row>
    <row r="152" ht="14.25">
      <c r="A152" s="3" t="s">
        <v>119</v>
      </c>
    </row>
    <row r="154" ht="14.25">
      <c r="A154" s="16" t="s">
        <v>120</v>
      </c>
    </row>
    <row r="155" ht="15" thickBot="1"/>
    <row r="156" spans="1:5" ht="14.25">
      <c r="A156" s="38" t="s">
        <v>4</v>
      </c>
      <c r="B156" s="39"/>
      <c r="C156" s="26"/>
      <c r="D156" s="26"/>
      <c r="E156" s="39"/>
    </row>
    <row r="157" spans="1:5" ht="14.25">
      <c r="A157" s="11" t="s">
        <v>121</v>
      </c>
      <c r="B157" s="12">
        <v>3880</v>
      </c>
      <c r="C157" s="27"/>
      <c r="D157" s="27"/>
      <c r="E157" s="12">
        <v>3880</v>
      </c>
    </row>
    <row r="158" spans="1:5" ht="15" thickBot="1">
      <c r="A158" s="4" t="s">
        <v>41</v>
      </c>
      <c r="B158" s="21"/>
      <c r="C158" s="28"/>
      <c r="D158" s="28"/>
      <c r="E158" s="21"/>
    </row>
    <row r="159" spans="1:5" ht="14.25">
      <c r="A159" s="11" t="s">
        <v>5</v>
      </c>
      <c r="B159" s="40" t="s">
        <v>41</v>
      </c>
      <c r="C159" s="15"/>
      <c r="D159" s="26"/>
      <c r="E159" s="40" t="s">
        <v>41</v>
      </c>
    </row>
    <row r="160" spans="1:5" ht="14.25">
      <c r="A160" s="11" t="s">
        <v>122</v>
      </c>
      <c r="B160" s="12">
        <v>183800</v>
      </c>
      <c r="C160" s="14">
        <v>54000</v>
      </c>
      <c r="D160" s="27"/>
      <c r="E160" s="12">
        <v>237800</v>
      </c>
    </row>
    <row r="161" spans="1:5" ht="15" thickBot="1">
      <c r="A161" s="4" t="s">
        <v>41</v>
      </c>
      <c r="B161" s="10" t="s">
        <v>41</v>
      </c>
      <c r="C161" s="21"/>
      <c r="D161" s="28"/>
      <c r="E161" s="10" t="s">
        <v>41</v>
      </c>
    </row>
    <row r="162" spans="1:5" ht="15" thickBot="1">
      <c r="A162" s="4" t="s">
        <v>123</v>
      </c>
      <c r="B162" s="10">
        <v>251930</v>
      </c>
      <c r="C162" s="22"/>
      <c r="D162" s="22"/>
      <c r="E162" s="10">
        <v>251930</v>
      </c>
    </row>
    <row r="163" spans="1:5" ht="15" thickBot="1">
      <c r="A163" s="4" t="s">
        <v>38</v>
      </c>
      <c r="B163" s="22">
        <f>SUM(B157,B160,B162)</f>
        <v>439610</v>
      </c>
      <c r="C163" s="5">
        <f>SUM(C162,C160,C156)</f>
        <v>54000</v>
      </c>
      <c r="D163" s="6"/>
      <c r="E163" s="22">
        <f>SUM(E157,E160,E162)</f>
        <v>493610</v>
      </c>
    </row>
    <row r="165" ht="15" thickBot="1">
      <c r="A165" s="3" t="s">
        <v>124</v>
      </c>
    </row>
    <row r="166" spans="1:5" ht="15" thickBot="1">
      <c r="A166" s="34" t="s">
        <v>125</v>
      </c>
      <c r="B166" s="36">
        <v>3207</v>
      </c>
      <c r="C166" s="37"/>
      <c r="D166" s="37"/>
      <c r="E166" s="36">
        <v>3207</v>
      </c>
    </row>
    <row r="167" spans="1:5" ht="15" thickBot="1">
      <c r="A167" s="4" t="s">
        <v>126</v>
      </c>
      <c r="B167" s="5">
        <v>230217</v>
      </c>
      <c r="C167" s="6"/>
      <c r="D167" s="6"/>
      <c r="E167" s="5">
        <v>230271</v>
      </c>
    </row>
    <row r="168" spans="1:5" ht="15" thickBot="1">
      <c r="A168" s="4" t="s">
        <v>127</v>
      </c>
      <c r="B168" s="5">
        <v>85007</v>
      </c>
      <c r="C168" s="22"/>
      <c r="D168" s="22"/>
      <c r="E168" s="5">
        <v>85007</v>
      </c>
    </row>
    <row r="169" spans="1:5" ht="15" thickBot="1">
      <c r="A169" s="4" t="s">
        <v>128</v>
      </c>
      <c r="B169" s="5">
        <v>3882</v>
      </c>
      <c r="C169" s="6"/>
      <c r="D169" s="6"/>
      <c r="E169" s="5">
        <v>3882</v>
      </c>
    </row>
    <row r="170" spans="1:5" ht="15" thickBot="1">
      <c r="A170" s="4" t="s">
        <v>38</v>
      </c>
      <c r="B170" s="22">
        <f>SUM(B166,B167,B168,B169)</f>
        <v>322313</v>
      </c>
      <c r="C170" s="22"/>
      <c r="D170" s="22"/>
      <c r="E170" s="22">
        <f>SUM(E166,E167,E168,E169)</f>
        <v>322367</v>
      </c>
    </row>
    <row r="171" ht="14.25">
      <c r="A171" s="3"/>
    </row>
    <row r="172" ht="15" thickBot="1">
      <c r="A172" s="3" t="s">
        <v>129</v>
      </c>
    </row>
    <row r="173" spans="1:5" ht="15" thickBot="1">
      <c r="A173" s="34" t="s">
        <v>125</v>
      </c>
      <c r="B173" s="36">
        <v>36800</v>
      </c>
      <c r="C173" s="37"/>
      <c r="D173" s="37"/>
      <c r="E173" s="36">
        <v>36800</v>
      </c>
    </row>
    <row r="174" spans="1:5" ht="15" thickBot="1">
      <c r="A174" s="4" t="s">
        <v>126</v>
      </c>
      <c r="B174" s="5">
        <v>127900</v>
      </c>
      <c r="C174" s="5">
        <v>91301</v>
      </c>
      <c r="D174" s="6"/>
      <c r="E174" s="5">
        <v>219201</v>
      </c>
    </row>
    <row r="175" spans="1:5" ht="15" thickBot="1">
      <c r="A175" s="4" t="s">
        <v>130</v>
      </c>
      <c r="B175" s="5">
        <v>2050</v>
      </c>
      <c r="C175" s="22"/>
      <c r="D175" s="22"/>
      <c r="E175" s="5">
        <v>2050</v>
      </c>
    </row>
    <row r="176" spans="1:5" ht="15" thickBot="1">
      <c r="A176" s="4" t="s">
        <v>38</v>
      </c>
      <c r="B176" s="22">
        <f>SUM(B173,B174,B175)</f>
        <v>166750</v>
      </c>
      <c r="C176" s="22">
        <f>SUM(C173,C174,C175)</f>
        <v>91301</v>
      </c>
      <c r="D176" s="6"/>
      <c r="E176" s="22">
        <f>SUM(E173,E174,E175)</f>
        <v>258051</v>
      </c>
    </row>
    <row r="177" ht="14.25">
      <c r="A177" s="3"/>
    </row>
    <row r="178" ht="15" thickBot="1">
      <c r="A178" s="3" t="s">
        <v>131</v>
      </c>
    </row>
    <row r="179" spans="1:5" ht="15" thickBot="1">
      <c r="A179" s="34" t="s">
        <v>125</v>
      </c>
      <c r="B179" s="36">
        <v>112700</v>
      </c>
      <c r="C179" s="37"/>
      <c r="D179" s="37"/>
      <c r="E179" s="36">
        <v>112700</v>
      </c>
    </row>
    <row r="180" spans="1:5" ht="14.25">
      <c r="A180" s="11" t="s">
        <v>126</v>
      </c>
      <c r="B180" s="14">
        <v>284132</v>
      </c>
      <c r="C180" s="26"/>
      <c r="D180" s="26"/>
      <c r="E180" s="14">
        <v>284132</v>
      </c>
    </row>
    <row r="181" spans="1:5" ht="15" thickBot="1">
      <c r="A181" s="4" t="s">
        <v>132</v>
      </c>
      <c r="B181" s="5">
        <v>2703866</v>
      </c>
      <c r="C181" s="28"/>
      <c r="D181" s="28"/>
      <c r="E181" s="5">
        <v>2703866</v>
      </c>
    </row>
    <row r="182" spans="1:5" ht="15" thickBot="1">
      <c r="A182" s="4" t="s">
        <v>133</v>
      </c>
      <c r="B182" s="5">
        <v>8999</v>
      </c>
      <c r="C182" s="22"/>
      <c r="D182" s="22"/>
      <c r="E182" s="5">
        <v>8999</v>
      </c>
    </row>
    <row r="183" spans="1:5" ht="15" thickBot="1">
      <c r="A183" s="4" t="s">
        <v>134</v>
      </c>
      <c r="B183" s="5">
        <v>329554</v>
      </c>
      <c r="C183" s="6"/>
      <c r="D183" s="6"/>
      <c r="E183" s="5">
        <v>329554</v>
      </c>
    </row>
    <row r="184" spans="1:5" ht="15" thickBot="1">
      <c r="A184" s="4" t="s">
        <v>135</v>
      </c>
      <c r="B184" s="5">
        <v>3971</v>
      </c>
      <c r="C184" s="22"/>
      <c r="D184" s="22"/>
      <c r="E184" s="5">
        <v>3971</v>
      </c>
    </row>
    <row r="185" spans="1:5" ht="15" thickBot="1">
      <c r="A185" s="4" t="s">
        <v>136</v>
      </c>
      <c r="B185" s="5">
        <v>4950</v>
      </c>
      <c r="C185" s="5"/>
      <c r="D185" s="5"/>
      <c r="E185" s="5">
        <v>4950</v>
      </c>
    </row>
    <row r="186" spans="1:5" ht="14.25">
      <c r="A186" s="11" t="s">
        <v>137</v>
      </c>
      <c r="B186" s="14">
        <v>5371</v>
      </c>
      <c r="C186" s="38"/>
      <c r="D186" s="38"/>
      <c r="E186" s="14">
        <v>5371</v>
      </c>
    </row>
    <row r="187" spans="1:5" ht="15" thickBot="1">
      <c r="A187" s="4" t="s">
        <v>138</v>
      </c>
      <c r="B187" s="5">
        <v>3980</v>
      </c>
      <c r="C187" s="4"/>
      <c r="D187" s="4"/>
      <c r="E187" s="5">
        <v>3980</v>
      </c>
    </row>
    <row r="188" spans="1:5" ht="14.25">
      <c r="A188" s="11" t="s">
        <v>139</v>
      </c>
      <c r="B188" s="14">
        <v>19964</v>
      </c>
      <c r="C188" s="38"/>
      <c r="D188" s="38"/>
      <c r="E188" s="14">
        <v>19964</v>
      </c>
    </row>
    <row r="189" spans="1:5" ht="14.25">
      <c r="A189" s="11" t="s">
        <v>128</v>
      </c>
      <c r="B189" s="14">
        <v>4136</v>
      </c>
      <c r="C189" s="11"/>
      <c r="D189" s="11"/>
      <c r="E189" s="14">
        <v>4136</v>
      </c>
    </row>
    <row r="190" spans="1:5" ht="14.25">
      <c r="A190" s="11" t="s">
        <v>140</v>
      </c>
      <c r="B190" s="14">
        <v>14500</v>
      </c>
      <c r="C190" s="11"/>
      <c r="D190" s="11"/>
      <c r="E190" s="14">
        <v>14500</v>
      </c>
    </row>
    <row r="191" spans="1:5" ht="14.25">
      <c r="A191" s="11" t="s">
        <v>141</v>
      </c>
      <c r="B191" s="14">
        <v>7000</v>
      </c>
      <c r="C191" s="11"/>
      <c r="D191" s="11"/>
      <c r="E191" s="14">
        <v>7000</v>
      </c>
    </row>
    <row r="192" spans="1:5" ht="14.25">
      <c r="A192" s="11" t="s">
        <v>142</v>
      </c>
      <c r="B192" s="14">
        <v>9540</v>
      </c>
      <c r="C192" s="11"/>
      <c r="D192" s="11"/>
      <c r="E192" s="14">
        <v>9540</v>
      </c>
    </row>
    <row r="193" spans="1:5" ht="14.25">
      <c r="A193" s="11" t="s">
        <v>143</v>
      </c>
      <c r="B193" s="14">
        <v>8500</v>
      </c>
      <c r="C193" s="11"/>
      <c r="D193" s="11"/>
      <c r="E193" s="14">
        <v>8500</v>
      </c>
    </row>
    <row r="194" spans="1:5" ht="14.25">
      <c r="A194" s="11" t="s">
        <v>144</v>
      </c>
      <c r="B194" s="14">
        <v>7442</v>
      </c>
      <c r="C194" s="11"/>
      <c r="D194" s="11"/>
      <c r="E194" s="14">
        <v>7442</v>
      </c>
    </row>
    <row r="195" spans="1:5" ht="14.25">
      <c r="A195" s="11" t="s">
        <v>145</v>
      </c>
      <c r="B195" s="14">
        <v>24644</v>
      </c>
      <c r="C195" s="11"/>
      <c r="D195" s="11"/>
      <c r="E195" s="14">
        <v>24644</v>
      </c>
    </row>
    <row r="196" spans="1:5" ht="14.25">
      <c r="A196" s="11" t="s">
        <v>146</v>
      </c>
      <c r="B196" s="14">
        <v>10115</v>
      </c>
      <c r="C196" s="11"/>
      <c r="D196" s="11"/>
      <c r="E196" s="14">
        <v>10115</v>
      </c>
    </row>
    <row r="197" spans="1:5" ht="25.5">
      <c r="A197" s="11" t="s">
        <v>147</v>
      </c>
      <c r="B197" s="14">
        <v>119600</v>
      </c>
      <c r="C197" s="11"/>
      <c r="D197" s="11"/>
      <c r="E197" s="14">
        <v>119600</v>
      </c>
    </row>
    <row r="198" spans="1:5" ht="15" thickBot="1">
      <c r="A198" s="4" t="s">
        <v>148</v>
      </c>
      <c r="B198" s="5">
        <v>10175</v>
      </c>
      <c r="C198" s="4"/>
      <c r="D198" s="4"/>
      <c r="E198" s="5">
        <v>10175</v>
      </c>
    </row>
    <row r="199" spans="1:5" ht="15" thickBot="1">
      <c r="A199" s="4" t="s">
        <v>38</v>
      </c>
      <c r="B199" s="22">
        <f>SUM(B179,B180,B181,B182,B183,B184,B185,B186,B187,B188,B189,B190,B191,B192,B193,B194,B195,B196,B197,B198)</f>
        <v>3693139</v>
      </c>
      <c r="C199" s="22"/>
      <c r="D199" s="22"/>
      <c r="E199" s="22">
        <f>SUM(E179,E180,E181,E182,E183,E184,E185,E186,E187,E188,E189,E190,E191,E192,E193,E194,E195,E196,E197,E198)</f>
        <v>3693139</v>
      </c>
    </row>
    <row r="200" ht="14.25">
      <c r="A200" s="3"/>
    </row>
    <row r="201" ht="15" thickBot="1">
      <c r="A201" s="3" t="s">
        <v>149</v>
      </c>
    </row>
    <row r="202" spans="1:5" ht="15" thickBot="1">
      <c r="A202" s="34" t="s">
        <v>125</v>
      </c>
      <c r="B202" s="36">
        <v>30900</v>
      </c>
      <c r="C202" s="37"/>
      <c r="D202" s="37"/>
      <c r="E202" s="36">
        <v>30900</v>
      </c>
    </row>
    <row r="203" spans="1:5" ht="15" thickBot="1">
      <c r="A203" s="4" t="s">
        <v>126</v>
      </c>
      <c r="B203" s="5">
        <v>681820</v>
      </c>
      <c r="C203" s="6"/>
      <c r="D203" s="6"/>
      <c r="E203" s="5">
        <v>681820</v>
      </c>
    </row>
    <row r="204" spans="1:5" ht="15" thickBot="1">
      <c r="A204" s="4" t="s">
        <v>130</v>
      </c>
      <c r="B204" s="5">
        <v>6650</v>
      </c>
      <c r="C204" s="22"/>
      <c r="D204" s="22"/>
      <c r="E204" s="5">
        <v>6650</v>
      </c>
    </row>
    <row r="205" spans="1:5" ht="15" thickBot="1">
      <c r="A205" s="4" t="s">
        <v>135</v>
      </c>
      <c r="B205" s="5">
        <v>7490</v>
      </c>
      <c r="C205" s="6"/>
      <c r="D205" s="6"/>
      <c r="E205" s="5">
        <v>7490</v>
      </c>
    </row>
    <row r="206" spans="1:5" ht="15" thickBot="1">
      <c r="A206" s="4" t="s">
        <v>150</v>
      </c>
      <c r="B206" s="5">
        <v>4280</v>
      </c>
      <c r="C206" s="22"/>
      <c r="D206" s="22"/>
      <c r="E206" s="5">
        <v>4280</v>
      </c>
    </row>
    <row r="207" spans="1:5" ht="15" thickBot="1">
      <c r="A207" s="4" t="s">
        <v>128</v>
      </c>
      <c r="B207" s="5">
        <v>3915</v>
      </c>
      <c r="C207" s="5"/>
      <c r="D207" s="5"/>
      <c r="E207" s="5">
        <v>3915</v>
      </c>
    </row>
    <row r="208" spans="1:5" ht="15" thickBot="1">
      <c r="A208" s="4" t="s">
        <v>38</v>
      </c>
      <c r="B208" s="22">
        <f>SUM(B202,B203,B204,B205,B206,B207)</f>
        <v>735055</v>
      </c>
      <c r="C208" s="5"/>
      <c r="D208" s="5"/>
      <c r="E208" s="22">
        <f>SUM(E202,E203,E204,E205,E206,E207)</f>
        <v>735055</v>
      </c>
    </row>
    <row r="209" ht="14.25">
      <c r="A209" s="3"/>
    </row>
    <row r="210" ht="15" thickBot="1">
      <c r="A210" s="3" t="s">
        <v>151</v>
      </c>
    </row>
    <row r="211" spans="1:5" ht="15" thickBot="1">
      <c r="A211" s="34" t="s">
        <v>125</v>
      </c>
      <c r="B211" s="36">
        <v>22400</v>
      </c>
      <c r="C211" s="37"/>
      <c r="D211" s="37"/>
      <c r="E211" s="36">
        <v>22400</v>
      </c>
    </row>
    <row r="212" spans="1:5" ht="14.25">
      <c r="A212" s="11" t="s">
        <v>126</v>
      </c>
      <c r="B212" s="14">
        <v>76160</v>
      </c>
      <c r="C212" s="38">
        <v>119310</v>
      </c>
      <c r="D212" s="26"/>
      <c r="E212" s="14">
        <v>195470</v>
      </c>
    </row>
    <row r="213" spans="1:5" ht="14.25">
      <c r="A213" s="11" t="s">
        <v>152</v>
      </c>
      <c r="B213" s="14">
        <v>4480</v>
      </c>
      <c r="C213" s="11"/>
      <c r="D213" s="27"/>
      <c r="E213" s="14">
        <v>4480</v>
      </c>
    </row>
    <row r="214" spans="1:5" ht="15" thickBot="1">
      <c r="A214" s="4" t="s">
        <v>153</v>
      </c>
      <c r="B214" s="5">
        <v>17500</v>
      </c>
      <c r="C214" s="4"/>
      <c r="D214" s="28"/>
      <c r="E214" s="5">
        <v>17500</v>
      </c>
    </row>
    <row r="215" spans="1:5" ht="15" thickBot="1">
      <c r="A215" s="4" t="s">
        <v>154</v>
      </c>
      <c r="B215" s="5">
        <v>4336</v>
      </c>
      <c r="C215" s="22"/>
      <c r="D215" s="22"/>
      <c r="E215" s="5">
        <v>4336</v>
      </c>
    </row>
    <row r="216" spans="1:5" ht="15" thickBot="1">
      <c r="A216" s="4" t="s">
        <v>128</v>
      </c>
      <c r="B216" s="5">
        <v>1250</v>
      </c>
      <c r="C216" s="6"/>
      <c r="D216" s="6"/>
      <c r="E216" s="5">
        <v>1250</v>
      </c>
    </row>
    <row r="217" spans="1:5" ht="15" thickBot="1">
      <c r="A217" s="4" t="s">
        <v>38</v>
      </c>
      <c r="B217" s="22">
        <f>SUM(B211,B212,B213,B214,B215,B216)</f>
        <v>126126</v>
      </c>
      <c r="C217" s="22">
        <f>SUM(C212)</f>
        <v>119310</v>
      </c>
      <c r="D217" s="22"/>
      <c r="E217" s="22">
        <f>SUM(E211,E212,E213,E214,E215,E216)</f>
        <v>245436</v>
      </c>
    </row>
    <row r="218" ht="14.25">
      <c r="A218" s="3"/>
    </row>
    <row r="219" ht="15" thickBot="1">
      <c r="A219" s="3" t="s">
        <v>155</v>
      </c>
    </row>
    <row r="220" spans="1:5" ht="15" thickBot="1">
      <c r="A220" s="34" t="s">
        <v>125</v>
      </c>
      <c r="B220" s="36">
        <v>1500</v>
      </c>
      <c r="C220" s="37"/>
      <c r="D220" s="37"/>
      <c r="E220" s="36">
        <v>1500</v>
      </c>
    </row>
    <row r="221" spans="1:5" ht="15" thickBot="1">
      <c r="A221" s="4" t="s">
        <v>126</v>
      </c>
      <c r="B221" s="5">
        <v>1851732</v>
      </c>
      <c r="C221" s="6"/>
      <c r="D221" s="6"/>
      <c r="E221" s="5">
        <v>1851732</v>
      </c>
    </row>
    <row r="222" spans="1:5" ht="15" thickBot="1">
      <c r="A222" s="4" t="s">
        <v>156</v>
      </c>
      <c r="B222" s="5">
        <v>18977</v>
      </c>
      <c r="C222" s="22"/>
      <c r="D222" s="22"/>
      <c r="E222" s="5">
        <v>18977</v>
      </c>
    </row>
    <row r="223" spans="1:5" ht="15" thickBot="1">
      <c r="A223" s="4" t="s">
        <v>134</v>
      </c>
      <c r="B223" s="5">
        <v>149966</v>
      </c>
      <c r="C223" s="6"/>
      <c r="D223" s="6"/>
      <c r="E223" s="5">
        <v>149966</v>
      </c>
    </row>
    <row r="224" spans="1:5" ht="15" thickBot="1">
      <c r="A224" s="4" t="s">
        <v>157</v>
      </c>
      <c r="B224" s="5">
        <v>3489</v>
      </c>
      <c r="C224" s="22"/>
      <c r="D224" s="22"/>
      <c r="E224" s="5">
        <v>3489</v>
      </c>
    </row>
    <row r="225" spans="1:5" ht="15" thickBot="1">
      <c r="A225" s="4" t="s">
        <v>158</v>
      </c>
      <c r="B225" s="5">
        <v>3416</v>
      </c>
      <c r="C225" s="5"/>
      <c r="D225" s="5"/>
      <c r="E225" s="5">
        <v>3416</v>
      </c>
    </row>
    <row r="226" spans="1:5" ht="15" thickBot="1">
      <c r="A226" s="4" t="s">
        <v>38</v>
      </c>
      <c r="B226" s="22">
        <f>SUM(B220,B221,B222,B223,B224,B225)</f>
        <v>2029080</v>
      </c>
      <c r="C226" s="22"/>
      <c r="D226" s="22"/>
      <c r="E226" s="22">
        <f>SUM(E220,E221,E222,E223,E224,E225)</f>
        <v>2029080</v>
      </c>
    </row>
    <row r="227" ht="14.25">
      <c r="A227" s="3"/>
    </row>
    <row r="228" ht="15" thickBot="1">
      <c r="A228" s="3" t="s">
        <v>159</v>
      </c>
    </row>
    <row r="229" spans="1:5" ht="15" thickBot="1">
      <c r="A229" s="34" t="s">
        <v>160</v>
      </c>
      <c r="B229" s="36">
        <v>560</v>
      </c>
      <c r="C229" s="37"/>
      <c r="D229" s="37"/>
      <c r="E229" s="36">
        <v>560</v>
      </c>
    </row>
    <row r="230" spans="1:5" ht="15" thickBot="1">
      <c r="A230" s="4" t="s">
        <v>161</v>
      </c>
      <c r="B230" s="5">
        <v>103663</v>
      </c>
      <c r="C230" s="6"/>
      <c r="D230" s="6"/>
      <c r="E230" s="5">
        <v>103663</v>
      </c>
    </row>
    <row r="231" spans="1:5" ht="15" thickBot="1">
      <c r="A231" s="4" t="s">
        <v>162</v>
      </c>
      <c r="B231" s="5"/>
      <c r="C231" s="5">
        <v>6934</v>
      </c>
      <c r="D231" s="22"/>
      <c r="E231" s="5">
        <v>6934</v>
      </c>
    </row>
    <row r="232" spans="1:5" ht="15" thickBot="1">
      <c r="A232" s="4" t="s">
        <v>163</v>
      </c>
      <c r="B232" s="5">
        <v>12497</v>
      </c>
      <c r="C232" s="22"/>
      <c r="D232" s="22"/>
      <c r="E232" s="5">
        <v>12497</v>
      </c>
    </row>
    <row r="233" spans="1:5" ht="15" thickBot="1">
      <c r="A233" s="4" t="s">
        <v>38</v>
      </c>
      <c r="B233" s="22">
        <f>SUM(B229,B230,B231,B232)</f>
        <v>116720</v>
      </c>
      <c r="C233" s="22">
        <f>SUM(C231)</f>
        <v>6934</v>
      </c>
      <c r="D233" s="6"/>
      <c r="E233" s="22">
        <f>SUM(E229,E230,E231,E232)</f>
        <v>123654</v>
      </c>
    </row>
    <row r="234" ht="14.25">
      <c r="A234" s="3"/>
    </row>
    <row r="235" ht="14.25">
      <c r="A235" s="16" t="s">
        <v>164</v>
      </c>
    </row>
    <row r="236" ht="15" thickBot="1">
      <c r="A236" s="3"/>
    </row>
    <row r="237" spans="1:5" ht="15" thickBot="1">
      <c r="A237" s="34" t="s">
        <v>165</v>
      </c>
      <c r="B237" s="36">
        <v>980</v>
      </c>
      <c r="C237" s="37"/>
      <c r="D237" s="37"/>
      <c r="E237" s="36">
        <v>980</v>
      </c>
    </row>
    <row r="238" spans="1:5" ht="15" thickBot="1">
      <c r="A238" s="4" t="s">
        <v>166</v>
      </c>
      <c r="B238" s="5">
        <v>493364</v>
      </c>
      <c r="C238" s="6"/>
      <c r="D238" s="6"/>
      <c r="E238" s="5">
        <v>493364</v>
      </c>
    </row>
    <row r="239" spans="1:5" ht="15" thickBot="1">
      <c r="A239" s="4" t="s">
        <v>167</v>
      </c>
      <c r="B239" s="5">
        <v>111683</v>
      </c>
      <c r="C239" s="22"/>
      <c r="D239" s="22"/>
      <c r="E239" s="5">
        <v>111683</v>
      </c>
    </row>
    <row r="240" spans="1:5" ht="15" thickBot="1">
      <c r="A240" s="4" t="s">
        <v>168</v>
      </c>
      <c r="B240" s="5">
        <v>31410</v>
      </c>
      <c r="C240" s="6"/>
      <c r="D240" s="6"/>
      <c r="E240" s="5">
        <v>31410</v>
      </c>
    </row>
    <row r="241" spans="1:5" ht="15" thickBot="1">
      <c r="A241" s="4" t="s">
        <v>169</v>
      </c>
      <c r="B241" s="5">
        <v>3782</v>
      </c>
      <c r="C241" s="22"/>
      <c r="D241" s="5">
        <v>3782</v>
      </c>
      <c r="E241" s="5" t="s">
        <v>118</v>
      </c>
    </row>
    <row r="242" spans="1:5" ht="15" thickBot="1">
      <c r="A242" s="4" t="s">
        <v>170</v>
      </c>
      <c r="B242" s="5">
        <v>3663</v>
      </c>
      <c r="C242" s="5"/>
      <c r="D242" s="5"/>
      <c r="E242" s="5">
        <v>3663</v>
      </c>
    </row>
    <row r="243" spans="1:5" ht="15" thickBot="1">
      <c r="A243" s="4" t="s">
        <v>128</v>
      </c>
      <c r="B243" s="5">
        <v>3793</v>
      </c>
      <c r="C243" s="22"/>
      <c r="D243" s="5">
        <v>3793</v>
      </c>
      <c r="E243" s="5" t="s">
        <v>118</v>
      </c>
    </row>
    <row r="244" spans="1:5" ht="15" thickBot="1">
      <c r="A244" s="4" t="s">
        <v>38</v>
      </c>
      <c r="B244" s="22">
        <f>SUM(B237,B238,B239,B240,B241,B242,B243)</f>
        <v>648675</v>
      </c>
      <c r="C244" s="22"/>
      <c r="D244" s="22">
        <f>SUM(D237,D238,D239,D240,D241,D242,D243)</f>
        <v>7575</v>
      </c>
      <c r="E244" s="22">
        <f>SUM(E237,E238,E239,E240,E241,E242,E243)</f>
        <v>641100</v>
      </c>
    </row>
    <row r="245" ht="14.25">
      <c r="A245" s="3"/>
    </row>
    <row r="246" ht="14.25">
      <c r="A246" s="16" t="s">
        <v>171</v>
      </c>
    </row>
    <row r="247" ht="15" thickBot="1">
      <c r="A247" s="3"/>
    </row>
    <row r="248" spans="1:5" ht="14.25">
      <c r="A248" s="38" t="s">
        <v>172</v>
      </c>
      <c r="B248" s="38">
        <v>9498</v>
      </c>
      <c r="C248" s="26"/>
      <c r="D248" s="26"/>
      <c r="E248" s="38">
        <v>9498</v>
      </c>
    </row>
    <row r="249" spans="1:5" ht="15" thickBot="1">
      <c r="A249" s="4"/>
      <c r="B249" s="4"/>
      <c r="C249" s="28"/>
      <c r="D249" s="28"/>
      <c r="E249" s="4"/>
    </row>
    <row r="250" spans="1:5" ht="15" thickBot="1">
      <c r="A250" s="4" t="s">
        <v>173</v>
      </c>
      <c r="B250" s="5">
        <v>10200</v>
      </c>
      <c r="C250" s="6"/>
      <c r="D250" s="6"/>
      <c r="E250" s="5">
        <v>10200</v>
      </c>
    </row>
    <row r="251" spans="1:5" ht="15" thickBot="1">
      <c r="A251" s="4" t="s">
        <v>128</v>
      </c>
      <c r="B251" s="5">
        <v>6992</v>
      </c>
      <c r="C251" s="22"/>
      <c r="D251" s="22"/>
      <c r="E251" s="5">
        <v>6992</v>
      </c>
    </row>
    <row r="252" spans="1:5" ht="15" thickBot="1">
      <c r="A252" s="4" t="s">
        <v>38</v>
      </c>
      <c r="B252" s="22">
        <f>SUM(B248,B249,B250,B251)</f>
        <v>26690</v>
      </c>
      <c r="C252" s="6"/>
      <c r="D252" s="6"/>
      <c r="E252" s="22">
        <f>SUM(E248,E249,E250,E251)</f>
        <v>26690</v>
      </c>
    </row>
    <row r="253" ht="14.25">
      <c r="A253" s="3"/>
    </row>
    <row r="254" ht="14.25">
      <c r="A254" s="16" t="s">
        <v>174</v>
      </c>
    </row>
    <row r="255" ht="15" thickBot="1">
      <c r="A255" s="3"/>
    </row>
    <row r="256" spans="1:5" ht="15" thickBot="1">
      <c r="A256" s="34" t="s">
        <v>175</v>
      </c>
      <c r="B256" s="35">
        <v>85240</v>
      </c>
      <c r="C256" s="37"/>
      <c r="D256" s="37"/>
      <c r="E256" s="35">
        <v>85240</v>
      </c>
    </row>
    <row r="257" spans="1:5" ht="14.25">
      <c r="A257" s="11" t="s">
        <v>5</v>
      </c>
      <c r="B257" s="12">
        <f>SUM(B259,B260)</f>
        <v>16480</v>
      </c>
      <c r="C257" s="26"/>
      <c r="D257" s="26"/>
      <c r="E257" s="12">
        <f>SUM(E259,E260,)</f>
        <v>16480</v>
      </c>
    </row>
    <row r="258" spans="1:5" ht="14.25">
      <c r="A258" s="11" t="s">
        <v>10</v>
      </c>
      <c r="B258" s="14"/>
      <c r="C258" s="27"/>
      <c r="D258" s="27"/>
      <c r="E258" s="14"/>
    </row>
    <row r="259" spans="1:5" ht="14.25">
      <c r="A259" s="11" t="s">
        <v>176</v>
      </c>
      <c r="B259" s="14">
        <v>14480</v>
      </c>
      <c r="C259" s="27"/>
      <c r="D259" s="27"/>
      <c r="E259" s="14">
        <v>14480</v>
      </c>
    </row>
    <row r="260" spans="1:5" ht="14.25">
      <c r="A260" s="11" t="s">
        <v>177</v>
      </c>
      <c r="B260" s="14">
        <v>2000</v>
      </c>
      <c r="C260" s="27"/>
      <c r="D260" s="27"/>
      <c r="E260" s="14">
        <v>2000</v>
      </c>
    </row>
    <row r="261" spans="1:5" ht="15" thickBot="1">
      <c r="A261" s="4" t="s">
        <v>178</v>
      </c>
      <c r="B261" s="10">
        <v>43850</v>
      </c>
      <c r="C261" s="28"/>
      <c r="D261" s="28"/>
      <c r="E261" s="10">
        <v>43850</v>
      </c>
    </row>
    <row r="262" spans="1:5" ht="15" thickBot="1">
      <c r="A262" s="4" t="s">
        <v>38</v>
      </c>
      <c r="B262" s="22">
        <f>SUM(B261,B257,B256)</f>
        <v>145570</v>
      </c>
      <c r="C262" s="6"/>
      <c r="D262" s="6"/>
      <c r="E262" s="22">
        <f>SUM(E256,E257,E261)</f>
        <v>145570</v>
      </c>
    </row>
    <row r="263" ht="14.25">
      <c r="A263" s="3"/>
    </row>
    <row r="264" ht="14.25">
      <c r="A264" s="16" t="s">
        <v>179</v>
      </c>
    </row>
    <row r="265" ht="15" thickBot="1">
      <c r="A265" s="16"/>
    </row>
    <row r="266" spans="1:5" ht="14.25">
      <c r="A266" s="38" t="s">
        <v>4</v>
      </c>
      <c r="B266" s="44">
        <v>115652</v>
      </c>
      <c r="C266" s="26"/>
      <c r="D266" s="49">
        <v>726</v>
      </c>
      <c r="E266" s="44">
        <v>114926</v>
      </c>
    </row>
    <row r="267" spans="1:5" ht="39" thickBot="1">
      <c r="A267" s="4" t="s">
        <v>180</v>
      </c>
      <c r="B267" s="45"/>
      <c r="C267" s="28"/>
      <c r="D267" s="4"/>
      <c r="E267" s="45"/>
    </row>
    <row r="268" spans="1:5" ht="14.25">
      <c r="A268" s="11" t="s">
        <v>73</v>
      </c>
      <c r="B268" s="12">
        <f>SUM(B270,B271,B272,B273,B274,B275,B276)</f>
        <v>1041428</v>
      </c>
      <c r="C268" s="48">
        <f>SUM(C276)</f>
        <v>21911</v>
      </c>
      <c r="D268" s="48">
        <f>SUM(D270,D271,D272,D273,D274,D275,D276)</f>
        <v>45945</v>
      </c>
      <c r="E268" s="12">
        <f>SUM(E270,E271,E272,E273,E274,E275,E276)</f>
        <v>1017394</v>
      </c>
    </row>
    <row r="269" spans="1:5" ht="14.25">
      <c r="A269" s="11" t="s">
        <v>10</v>
      </c>
      <c r="B269" s="13"/>
      <c r="C269" s="15"/>
      <c r="D269" s="15"/>
      <c r="E269" s="13"/>
    </row>
    <row r="270" spans="1:5" ht="14.25">
      <c r="A270" s="11" t="s">
        <v>181</v>
      </c>
      <c r="B270" s="14">
        <v>38790</v>
      </c>
      <c r="C270" s="15"/>
      <c r="D270" s="14">
        <v>38790</v>
      </c>
      <c r="E270" s="14" t="s">
        <v>118</v>
      </c>
    </row>
    <row r="271" spans="1:5" ht="14.25">
      <c r="A271" s="11" t="s">
        <v>182</v>
      </c>
      <c r="B271" s="14">
        <v>7155</v>
      </c>
      <c r="C271" s="15"/>
      <c r="D271" s="14">
        <v>7155</v>
      </c>
      <c r="E271" s="14" t="s">
        <v>118</v>
      </c>
    </row>
    <row r="272" spans="1:5" ht="14.25">
      <c r="A272" s="11" t="s">
        <v>183</v>
      </c>
      <c r="B272" s="14">
        <v>956972</v>
      </c>
      <c r="C272" s="15"/>
      <c r="D272" s="20"/>
      <c r="E272" s="14">
        <v>956972</v>
      </c>
    </row>
    <row r="273" spans="1:5" ht="14.25">
      <c r="A273" s="11" t="s">
        <v>184</v>
      </c>
      <c r="B273" s="14">
        <v>16290</v>
      </c>
      <c r="C273" s="15"/>
      <c r="D273" s="20"/>
      <c r="E273" s="14">
        <v>16290</v>
      </c>
    </row>
    <row r="274" spans="1:5" ht="25.5">
      <c r="A274" s="11" t="s">
        <v>185</v>
      </c>
      <c r="B274" s="14"/>
      <c r="C274" s="15"/>
      <c r="D274" s="20"/>
      <c r="E274" s="14"/>
    </row>
    <row r="275" spans="1:5" ht="14.25">
      <c r="A275" s="11" t="s">
        <v>186</v>
      </c>
      <c r="B275" s="14">
        <v>8650</v>
      </c>
      <c r="C275" s="15"/>
      <c r="D275" s="20"/>
      <c r="E275" s="14">
        <v>8650</v>
      </c>
    </row>
    <row r="276" spans="1:5" ht="15" thickBot="1">
      <c r="A276" s="4" t="s">
        <v>187</v>
      </c>
      <c r="B276" s="5">
        <v>13571</v>
      </c>
      <c r="C276" s="5">
        <v>21911</v>
      </c>
      <c r="D276" s="21"/>
      <c r="E276" s="5">
        <v>35482</v>
      </c>
    </row>
    <row r="277" spans="1:5" ht="14.25">
      <c r="A277" s="11" t="s">
        <v>9</v>
      </c>
      <c r="B277" s="12">
        <f>SUM(B279,B280,B281,B282,B283,B284,B285,B286)</f>
        <v>2977058</v>
      </c>
      <c r="C277" s="30"/>
      <c r="D277" s="48">
        <f>SUM(D279,D280,D281,D282,D283,D284,D285,D286)</f>
        <v>5020</v>
      </c>
      <c r="E277" s="12">
        <f>SUM(E279,E280,E281,E282,E283,E284,E285,E286)</f>
        <v>2972038</v>
      </c>
    </row>
    <row r="278" spans="1:5" ht="14.25">
      <c r="A278" s="11" t="s">
        <v>10</v>
      </c>
      <c r="B278" s="13"/>
      <c r="C278" s="31"/>
      <c r="D278" s="13"/>
      <c r="E278" s="13"/>
    </row>
    <row r="279" spans="1:5" ht="14.25">
      <c r="A279" s="11" t="s">
        <v>188</v>
      </c>
      <c r="B279" s="14">
        <v>19117</v>
      </c>
      <c r="C279" s="31"/>
      <c r="D279" s="13"/>
      <c r="E279" s="14">
        <v>19117</v>
      </c>
    </row>
    <row r="280" spans="1:5" ht="14.25">
      <c r="A280" s="11" t="s">
        <v>189</v>
      </c>
      <c r="B280" s="14">
        <v>5020</v>
      </c>
      <c r="C280" s="31"/>
      <c r="D280" s="14">
        <v>5020</v>
      </c>
      <c r="E280" s="14" t="s">
        <v>118</v>
      </c>
    </row>
    <row r="281" spans="1:5" ht="14.25">
      <c r="A281" s="11" t="s">
        <v>190</v>
      </c>
      <c r="B281" s="14">
        <v>1302443</v>
      </c>
      <c r="C281" s="31"/>
      <c r="D281" s="20"/>
      <c r="E281" s="14">
        <v>1302443</v>
      </c>
    </row>
    <row r="282" spans="1:5" ht="14.25">
      <c r="A282" s="11" t="s">
        <v>191</v>
      </c>
      <c r="B282" s="14">
        <v>886897</v>
      </c>
      <c r="C282" s="31"/>
      <c r="D282" s="20"/>
      <c r="E282" s="14">
        <v>886897</v>
      </c>
    </row>
    <row r="283" spans="1:5" ht="14.25">
      <c r="A283" s="11" t="s">
        <v>192</v>
      </c>
      <c r="B283" s="14">
        <v>2600</v>
      </c>
      <c r="C283" s="31"/>
      <c r="D283" s="20"/>
      <c r="E283" s="14">
        <v>2600</v>
      </c>
    </row>
    <row r="284" spans="1:5" ht="14.25">
      <c r="A284" s="11" t="s">
        <v>193</v>
      </c>
      <c r="B284" s="14">
        <v>98000</v>
      </c>
      <c r="C284" s="31"/>
      <c r="D284" s="20"/>
      <c r="E284" s="14">
        <v>98000</v>
      </c>
    </row>
    <row r="285" spans="1:5" ht="14.25">
      <c r="A285" s="11" t="s">
        <v>194</v>
      </c>
      <c r="B285" s="14">
        <v>569350</v>
      </c>
      <c r="C285" s="31"/>
      <c r="D285" s="20"/>
      <c r="E285" s="14">
        <v>569350</v>
      </c>
    </row>
    <row r="286" spans="1:5" ht="15" thickBot="1">
      <c r="A286" s="4" t="s">
        <v>195</v>
      </c>
      <c r="B286" s="5">
        <v>93631</v>
      </c>
      <c r="C286" s="32"/>
      <c r="D286" s="21"/>
      <c r="E286" s="5">
        <v>93631</v>
      </c>
    </row>
    <row r="287" spans="1:5" ht="25.5">
      <c r="A287" s="11" t="s">
        <v>35</v>
      </c>
      <c r="B287" s="12">
        <f>SUM(B288,B289,B290)</f>
        <v>32035</v>
      </c>
      <c r="C287" s="26"/>
      <c r="D287" s="26"/>
      <c r="E287" s="12">
        <f>SUM(E288,E289,E290)</f>
        <v>32035</v>
      </c>
    </row>
    <row r="288" spans="1:5" ht="14.25">
      <c r="A288" s="11" t="s">
        <v>196</v>
      </c>
      <c r="B288" s="13">
        <v>11651</v>
      </c>
      <c r="C288" s="27"/>
      <c r="D288" s="27"/>
      <c r="E288" s="14">
        <v>11651</v>
      </c>
    </row>
    <row r="289" spans="1:5" ht="14.25">
      <c r="A289" s="11" t="s">
        <v>197</v>
      </c>
      <c r="B289" s="14">
        <v>10384</v>
      </c>
      <c r="C289" s="27"/>
      <c r="D289" s="27"/>
      <c r="E289" s="14">
        <v>10384</v>
      </c>
    </row>
    <row r="290" spans="1:5" ht="14.25">
      <c r="A290" s="11" t="s">
        <v>198</v>
      </c>
      <c r="B290" s="14">
        <v>10000</v>
      </c>
      <c r="C290" s="27"/>
      <c r="D290" s="27"/>
      <c r="E290" s="14">
        <v>10000</v>
      </c>
    </row>
    <row r="291" spans="1:5" ht="15" thickBot="1">
      <c r="A291" s="9"/>
      <c r="B291" s="5"/>
      <c r="C291" s="28"/>
      <c r="D291" s="28"/>
      <c r="E291" s="5"/>
    </row>
    <row r="292" spans="1:5" ht="14.25">
      <c r="A292" s="11" t="s">
        <v>78</v>
      </c>
      <c r="B292" s="44">
        <v>9000</v>
      </c>
      <c r="C292" s="30"/>
      <c r="D292" s="30"/>
      <c r="E292" s="44">
        <v>9000</v>
      </c>
    </row>
    <row r="293" spans="1:5" ht="15" thickBot="1">
      <c r="A293" s="4" t="s">
        <v>199</v>
      </c>
      <c r="B293" s="45"/>
      <c r="C293" s="32"/>
      <c r="D293" s="32"/>
      <c r="E293" s="45"/>
    </row>
    <row r="294" spans="1:5" ht="15" thickBot="1">
      <c r="A294" s="4" t="s">
        <v>38</v>
      </c>
      <c r="B294" s="22">
        <f>SUM(B292,B287,B277,B268,B266)</f>
        <v>4175173</v>
      </c>
      <c r="C294" s="22">
        <f>SUM(C287,C277,C268,C266)</f>
        <v>21911</v>
      </c>
      <c r="D294" s="22">
        <f>SUM(D287,D277,D268,D266)</f>
        <v>51691</v>
      </c>
      <c r="E294" s="22">
        <f>SUM(E292,E287,E277,E268,E266)</f>
        <v>4145393</v>
      </c>
    </row>
    <row r="295" ht="14.25">
      <c r="A295" s="16"/>
    </row>
    <row r="296" ht="14.25">
      <c r="A296" s="16" t="s">
        <v>200</v>
      </c>
    </row>
    <row r="297" ht="15" thickBot="1">
      <c r="A297" s="3"/>
    </row>
    <row r="298" spans="1:5" ht="15" thickBot="1">
      <c r="A298" s="34" t="s">
        <v>165</v>
      </c>
      <c r="B298" s="36">
        <v>120</v>
      </c>
      <c r="C298" s="37"/>
      <c r="D298" s="37"/>
      <c r="E298" s="36">
        <v>120</v>
      </c>
    </row>
    <row r="299" spans="1:5" ht="15" thickBot="1">
      <c r="A299" s="4" t="s">
        <v>201</v>
      </c>
      <c r="B299" s="5">
        <v>97974</v>
      </c>
      <c r="C299" s="6"/>
      <c r="D299" s="6"/>
      <c r="E299" s="5">
        <v>97974</v>
      </c>
    </row>
    <row r="300" spans="1:5" ht="15" thickBot="1">
      <c r="A300" s="4" t="s">
        <v>38</v>
      </c>
      <c r="B300" s="22">
        <f>SUM(B298,B299)</f>
        <v>98094</v>
      </c>
      <c r="C300" s="22"/>
      <c r="D300" s="22"/>
      <c r="E300" s="22">
        <f>SUM(E298,E299)</f>
        <v>98094</v>
      </c>
    </row>
    <row r="301" ht="14.25">
      <c r="A301" s="3"/>
    </row>
    <row r="302" ht="14.25">
      <c r="A302" s="16" t="s">
        <v>202</v>
      </c>
    </row>
    <row r="303" ht="15" thickBot="1">
      <c r="A303" s="16"/>
    </row>
    <row r="304" spans="1:5" ht="14.25">
      <c r="A304" s="38" t="s">
        <v>203</v>
      </c>
      <c r="B304" s="41">
        <v>143154</v>
      </c>
      <c r="C304" s="26"/>
      <c r="D304" s="26"/>
      <c r="E304" s="41">
        <v>143154</v>
      </c>
    </row>
    <row r="305" spans="1:5" ht="15" thickBot="1">
      <c r="A305" s="4" t="s">
        <v>204</v>
      </c>
      <c r="B305" s="5">
        <v>158199</v>
      </c>
      <c r="C305" s="28"/>
      <c r="D305" s="28"/>
      <c r="E305" s="5">
        <v>158199</v>
      </c>
    </row>
    <row r="306" spans="1:5" ht="15" thickBot="1">
      <c r="A306" s="4" t="s">
        <v>38</v>
      </c>
      <c r="B306" s="22">
        <f>SUM(B304,B305)</f>
        <v>301353</v>
      </c>
      <c r="C306" s="6"/>
      <c r="D306" s="6"/>
      <c r="E306" s="22">
        <f>SUM(E304,E305)</f>
        <v>301353</v>
      </c>
    </row>
    <row r="307" ht="14.25">
      <c r="A307" s="3"/>
    </row>
    <row r="308" ht="15" thickBot="1">
      <c r="A308" s="3" t="s">
        <v>205</v>
      </c>
    </row>
    <row r="309" spans="1:5" ht="15" thickBot="1">
      <c r="A309" s="34" t="s">
        <v>206</v>
      </c>
      <c r="B309" s="42">
        <v>40757</v>
      </c>
      <c r="C309" s="36">
        <v>16013</v>
      </c>
      <c r="D309" s="37"/>
      <c r="E309" s="42">
        <v>56770</v>
      </c>
    </row>
    <row r="312" spans="1:5" ht="15.75">
      <c r="A312" s="43" t="s">
        <v>207</v>
      </c>
      <c r="B312" s="43">
        <f>SUM(B309,B306,B300,B294,B262,B252,B244,B233,B226,B217,B208,B199,B176,B170,B163,B151,B108,B85,B45)</f>
        <v>25470133</v>
      </c>
      <c r="C312" s="43"/>
      <c r="D312" s="43"/>
      <c r="E312" s="43">
        <f>SUM(E309,E306,E300,E294,E262,E252,E244,E233,E226,E217,E208,E199,E176,E170,E163,E151,E108,E85,E45)</f>
        <v>27891801</v>
      </c>
    </row>
    <row r="315" ht="14.25">
      <c r="A315" s="51" t="s">
        <v>208</v>
      </c>
    </row>
    <row r="316" ht="14.25">
      <c r="A316" s="52"/>
    </row>
    <row r="317" ht="30.75" customHeight="1">
      <c r="A317" s="52"/>
    </row>
  </sheetData>
  <sheetProtection/>
  <mergeCells count="2">
    <mergeCell ref="A315:A317"/>
    <mergeCell ref="A1:E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Siennica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Urząd gminy w siennicy</cp:lastModifiedBy>
  <cp:lastPrinted>2007-01-15T11:31:53Z</cp:lastPrinted>
  <dcterms:created xsi:type="dcterms:W3CDTF">2007-11-15T10:32:49Z</dcterms:created>
  <dcterms:modified xsi:type="dcterms:W3CDTF">2007-10-31T12:00:03Z</dcterms:modified>
  <cp:category/>
  <cp:version/>
  <cp:contentType/>
  <cp:contentStatus/>
</cp:coreProperties>
</file>